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ilglyndwrac-my.sharepoint.com/personal/chamberlainj_wrexham_ac_uk/Documents/Documents/Moondance/"/>
    </mc:Choice>
  </mc:AlternateContent>
  <xr:revisionPtr revIDLastSave="0" documentId="8_{0A9A3BE1-57EB-47B1-BB5D-C8F8CCD97F53}" xr6:coauthVersionLast="47" xr6:coauthVersionMax="47" xr10:uidLastSave="{00000000-0000-0000-0000-000000000000}"/>
  <bookViews>
    <workbookView xWindow="-120" yWindow="-120" windowWidth="29040" windowHeight="15720" xr2:uid="{B89D2F88-DEFF-401E-9E97-B7DC3925114D}"/>
  </bookViews>
  <sheets>
    <sheet name="Pricing Schedule" sheetId="2" r:id="rId1"/>
    <sheet name="Ord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G29" i="2"/>
  <c r="E33" i="2"/>
  <c r="G33" i="2"/>
  <c r="E52" i="2"/>
  <c r="G52" i="2"/>
  <c r="E9" i="2"/>
  <c r="G9" i="2"/>
  <c r="G34" i="2"/>
  <c r="G40" i="2"/>
  <c r="G41" i="2"/>
  <c r="G42" i="2"/>
  <c r="G43" i="2"/>
  <c r="G38" i="2"/>
  <c r="G44" i="2"/>
  <c r="G37" i="2"/>
  <c r="G36" i="2"/>
  <c r="G39" i="2"/>
  <c r="G45" i="2"/>
  <c r="G35" i="2"/>
  <c r="G53" i="2"/>
  <c r="G54" i="2"/>
  <c r="G56" i="2"/>
  <c r="G55" i="2"/>
  <c r="G57" i="2"/>
  <c r="G30" i="2"/>
  <c r="G31" i="2"/>
  <c r="G32" i="2"/>
  <c r="G25" i="2"/>
  <c r="G26" i="2"/>
  <c r="G27" i="2"/>
  <c r="G28" i="2"/>
  <c r="G17" i="2"/>
  <c r="G19" i="2"/>
  <c r="G16" i="2"/>
  <c r="G24" i="2"/>
  <c r="G18" i="2"/>
  <c r="G15" i="2"/>
  <c r="G62" i="2"/>
  <c r="G58" i="2"/>
  <c r="G63" i="2"/>
  <c r="G64" i="2"/>
  <c r="G60" i="2"/>
  <c r="G66" i="2"/>
  <c r="G61" i="2"/>
  <c r="G59" i="2"/>
  <c r="G65" i="2"/>
  <c r="G22" i="2"/>
  <c r="G23" i="2"/>
  <c r="G21" i="2"/>
  <c r="G67" i="2"/>
  <c r="G68" i="2"/>
  <c r="G69" i="2"/>
  <c r="G14" i="2"/>
  <c r="G8" i="2"/>
  <c r="G7" i="2"/>
  <c r="G6" i="2"/>
  <c r="G13" i="2"/>
  <c r="G11" i="2"/>
  <c r="G12" i="2"/>
  <c r="G10" i="2"/>
  <c r="G20" i="2"/>
  <c r="G50" i="2"/>
  <c r="G47" i="2"/>
  <c r="G46" i="2"/>
  <c r="G48" i="2"/>
  <c r="G49" i="2"/>
  <c r="G51" i="2"/>
  <c r="E14" i="2"/>
  <c r="E50" i="2"/>
  <c r="E53" i="2"/>
  <c r="E54" i="2"/>
  <c r="E56" i="2"/>
  <c r="E55" i="2"/>
  <c r="E34" i="2"/>
  <c r="E47" i="2"/>
  <c r="E8" i="2"/>
  <c r="E46" i="2"/>
  <c r="E17" i="2"/>
  <c r="E48" i="2"/>
  <c r="E22" i="2"/>
  <c r="E25" i="2"/>
  <c r="E49" i="2"/>
  <c r="E7" i="2"/>
  <c r="E6" i="2"/>
  <c r="E62" i="2"/>
  <c r="E13" i="2"/>
  <c r="E40" i="2"/>
  <c r="E26" i="2"/>
  <c r="E30" i="2"/>
  <c r="E58" i="2"/>
  <c r="E63" i="2"/>
  <c r="E41" i="2"/>
  <c r="E27" i="2"/>
  <c r="E19" i="2"/>
  <c r="E11" i="2"/>
  <c r="E23" i="2"/>
  <c r="E42" i="2"/>
  <c r="E51" i="2"/>
  <c r="E28" i="2"/>
  <c r="E57" i="2"/>
  <c r="E16" i="2"/>
  <c r="E43" i="2"/>
  <c r="E38" i="2"/>
  <c r="E44" i="2"/>
  <c r="E37" i="2"/>
  <c r="E64" i="2"/>
  <c r="E60" i="2"/>
  <c r="E66" i="2"/>
  <c r="E31" i="2"/>
  <c r="E12" i="2"/>
  <c r="E24" i="2"/>
  <c r="E18" i="2"/>
  <c r="E61" i="2"/>
  <c r="E15" i="2"/>
  <c r="E59" i="2"/>
  <c r="E36" i="2"/>
  <c r="E39" i="2"/>
  <c r="E10" i="2"/>
  <c r="E32" i="2"/>
  <c r="E20" i="2"/>
  <c r="E45" i="2"/>
  <c r="E65" i="2"/>
  <c r="E21" i="2"/>
  <c r="E35" i="2"/>
  <c r="E67" i="2"/>
  <c r="E68" i="2"/>
  <c r="E69" i="2"/>
  <c r="D70" i="2"/>
  <c r="F70" i="2"/>
  <c r="E70" i="2" l="1"/>
</calcChain>
</file>

<file path=xl/sharedStrings.xml><?xml version="1.0" encoding="utf-8"?>
<sst xmlns="http://schemas.openxmlformats.org/spreadsheetml/2006/main" count="217" uniqueCount="150">
  <si>
    <t>Pricing Schedule</t>
  </si>
  <si>
    <t>Name of Supplier:</t>
  </si>
  <si>
    <t>Code ID</t>
  </si>
  <si>
    <t>Item</t>
  </si>
  <si>
    <t>Price Ex VAT</t>
  </si>
  <si>
    <t>Price Inc VAT</t>
  </si>
  <si>
    <t>Notes</t>
  </si>
  <si>
    <t>XPL-1</t>
  </si>
  <si>
    <t>XPL-5</t>
  </si>
  <si>
    <t>Preliminaries</t>
  </si>
  <si>
    <t>Please add other cost lines as required.</t>
  </si>
  <si>
    <t>Total</t>
  </si>
  <si>
    <t>Project Management / Design</t>
  </si>
  <si>
    <t>Delivery &amp; Installation</t>
  </si>
  <si>
    <t>Activity Table</t>
  </si>
  <si>
    <t>Activity Tables</t>
  </si>
  <si>
    <t>Setwork</t>
  </si>
  <si>
    <t>Wall Unit</t>
  </si>
  <si>
    <t>Alien Lego Ball Eater</t>
  </si>
  <si>
    <t>Alien Wall</t>
  </si>
  <si>
    <t>Alien: Bing Bang</t>
  </si>
  <si>
    <t>Alien: Finger Mini Maze</t>
  </si>
  <si>
    <t>Alien: Floating Shapes</t>
  </si>
  <si>
    <t>Alien: Kling Klang Disc</t>
  </si>
  <si>
    <t>Anato-me Vests</t>
  </si>
  <si>
    <t>Baby Zone</t>
  </si>
  <si>
    <t>Baby Pen</t>
  </si>
  <si>
    <t>Ball Machine Ball sorter</t>
  </si>
  <si>
    <t>Black / White Sand</t>
  </si>
  <si>
    <t>Element</t>
  </si>
  <si>
    <t>Climbing Wall</t>
  </si>
  <si>
    <t>Coloured Shadows</t>
  </si>
  <si>
    <t>Platform</t>
  </si>
  <si>
    <t>Communication Call</t>
  </si>
  <si>
    <t>Below Decks</t>
  </si>
  <si>
    <t>Dark Zone Projection Play</t>
  </si>
  <si>
    <t>Distortion Mirrors</t>
  </si>
  <si>
    <t>Dividers</t>
  </si>
  <si>
    <t>Floor</t>
  </si>
  <si>
    <t>Dressing Up</t>
  </si>
  <si>
    <t>Exhibit Stools</t>
  </si>
  <si>
    <t>Feely Boxes</t>
  </si>
  <si>
    <t>Fibre-optic WOW lights</t>
  </si>
  <si>
    <t>Floor Projection</t>
  </si>
  <si>
    <t>Foam Building Blocks</t>
  </si>
  <si>
    <t>Fresnel Lens</t>
  </si>
  <si>
    <t>Giant Operation</t>
  </si>
  <si>
    <t>Immersive soundscapes</t>
  </si>
  <si>
    <t>Interactive Story Wall</t>
  </si>
  <si>
    <t>Interpretation Panels</t>
  </si>
  <si>
    <t>Lego Zone</t>
  </si>
  <si>
    <t>Light Cylinders</t>
  </si>
  <si>
    <t>Light Table</t>
  </si>
  <si>
    <t>Mars Rover</t>
  </si>
  <si>
    <t>Matching Game</t>
  </si>
  <si>
    <t>Mechanisms x 2</t>
  </si>
  <si>
    <t>Microscope</t>
  </si>
  <si>
    <t>Musical</t>
  </si>
  <si>
    <t>Musical Piano</t>
  </si>
  <si>
    <t>Noodles</t>
  </si>
  <si>
    <t>Photo Booth</t>
  </si>
  <si>
    <t>Planet Wall Graphics Panels</t>
  </si>
  <si>
    <t>Quiet Zone</t>
  </si>
  <si>
    <t>Rocket Pod</t>
  </si>
  <si>
    <t>Rufus Puppet</t>
  </si>
  <si>
    <t>Sand Play Area</t>
  </si>
  <si>
    <t>Sand Play Projection</t>
  </si>
  <si>
    <t>Shoe Rack</t>
  </si>
  <si>
    <t>Sky projector</t>
  </si>
  <si>
    <t>Solar system Inflatable Planets</t>
  </si>
  <si>
    <t>Sorting Table</t>
  </si>
  <si>
    <t>Sound Cushions Craters</t>
  </si>
  <si>
    <t>TARDIS</t>
  </si>
  <si>
    <t>Train Set Table</t>
  </si>
  <si>
    <t>XPL-136</t>
  </si>
  <si>
    <t>XPL-160</t>
  </si>
  <si>
    <t>XPL-148</t>
  </si>
  <si>
    <t>XPL-156</t>
  </si>
  <si>
    <t>XPL-133</t>
  </si>
  <si>
    <t>XPL-150</t>
  </si>
  <si>
    <t>XPL-32</t>
  </si>
  <si>
    <t>XPL-153</t>
  </si>
  <si>
    <t>XPL-118</t>
  </si>
  <si>
    <t>XPL-10</t>
  </si>
  <si>
    <t>XPL-139</t>
  </si>
  <si>
    <t>XPL-140</t>
  </si>
  <si>
    <t>XPL-149</t>
  </si>
  <si>
    <t>XPL-23</t>
  </si>
  <si>
    <t>XPL-147</t>
  </si>
  <si>
    <t>XPL-141</t>
  </si>
  <si>
    <t>XPL-134</t>
  </si>
  <si>
    <t>XPL-27</t>
  </si>
  <si>
    <t>XPL-159</t>
  </si>
  <si>
    <t>XPL-158</t>
  </si>
  <si>
    <t>XPL-31</t>
  </si>
  <si>
    <t>XPL-34</t>
  </si>
  <si>
    <t>XPL-11</t>
  </si>
  <si>
    <t>XPL-35</t>
  </si>
  <si>
    <t>XPL-37</t>
  </si>
  <si>
    <t>XPL-40</t>
  </si>
  <si>
    <t>XPL-42</t>
  </si>
  <si>
    <t>XPL-154</t>
  </si>
  <si>
    <t>XPL-151</t>
  </si>
  <si>
    <t>XPL-47</t>
  </si>
  <si>
    <t>XPL-48</t>
  </si>
  <si>
    <t>XPL-49</t>
  </si>
  <si>
    <t>XPL-51</t>
  </si>
  <si>
    <t>XPL-135</t>
  </si>
  <si>
    <t>XPL-55</t>
  </si>
  <si>
    <t>XPL-14</t>
  </si>
  <si>
    <t>XPL-57</t>
  </si>
  <si>
    <t>XPL-138</t>
  </si>
  <si>
    <t>XPL-61</t>
  </si>
  <si>
    <t>XPL-128</t>
  </si>
  <si>
    <t>XPL-82</t>
  </si>
  <si>
    <t>XPL-63</t>
  </si>
  <si>
    <t>XPL-155</t>
  </si>
  <si>
    <t>XPL-65</t>
  </si>
  <si>
    <t>XPL-145</t>
  </si>
  <si>
    <t>XPL-131</t>
  </si>
  <si>
    <t>XPL-117</t>
  </si>
  <si>
    <t>XPL-127</t>
  </si>
  <si>
    <t>XPL-137</t>
  </si>
  <si>
    <t>XPL-146</t>
  </si>
  <si>
    <t>XPL-144</t>
  </si>
  <si>
    <t>XPL-78</t>
  </si>
  <si>
    <t>XPL-84</t>
  </si>
  <si>
    <t>XPL-86</t>
  </si>
  <si>
    <t>XPL-64</t>
  </si>
  <si>
    <t>XPL-143</t>
  </si>
  <si>
    <t>XPL-132</t>
  </si>
  <si>
    <t>Type</t>
  </si>
  <si>
    <t>Kaleidoscope</t>
  </si>
  <si>
    <t>Z-1</t>
  </si>
  <si>
    <t>Z-2</t>
  </si>
  <si>
    <t>Z-3</t>
  </si>
  <si>
    <t>Project</t>
  </si>
  <si>
    <t>Order</t>
  </si>
  <si>
    <t>Area</t>
  </si>
  <si>
    <t>Landscape Panels</t>
  </si>
  <si>
    <t>Planet Sensory Wall</t>
  </si>
  <si>
    <t>Ramps &amp; Cars</t>
  </si>
  <si>
    <t>Entrance Gate</t>
  </si>
  <si>
    <t>XPL-142-1</t>
  </si>
  <si>
    <t>XPL-142-2</t>
  </si>
  <si>
    <t>Bench Seating - 1</t>
  </si>
  <si>
    <t>Bench Seating - 2</t>
  </si>
  <si>
    <t>Please add the cost for each backboard to the next set of exhibits.</t>
  </si>
  <si>
    <t>Alien: Immiscible Liquids</t>
  </si>
  <si>
    <t>For preliminaries, project managent etc use these as appropriate to your costing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</si>
</sst>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3" borderId="0" xfId="0" applyFill="1" applyAlignment="1">
      <alignment vertical="top"/>
    </xf>
    <xf numFmtId="44" fontId="0" fillId="3" borderId="0" xfId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0" fillId="3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44" fontId="1" fillId="2" borderId="0" xfId="1" applyFont="1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/>
  </cellXfs>
  <cellStyles count="2">
    <cellStyle name="Currency" xfId="1" builtinId="4"/>
    <cellStyle name="Normal" xfId="0" builtinId="0"/>
  </cellStyles>
  <dxfs count="13">
    <dxf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top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numFmt numFmtId="34" formatCode="_-&quot;£&quot;* #,##0.00_-;\-&quot;£&quot;* #,##0.00_-;_-&quot;£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b/>
      </font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A82222-D9DA-499B-BD1D-EBC406F2B387}" name="Table1" displayName="Table1" ref="A5:G70" totalsRowCount="1" headerRowDxfId="12" dataDxfId="11">
  <autoFilter ref="A5:G69" xr:uid="{C0A82222-D9DA-499B-BD1D-EBC406F2B387}"/>
  <sortState xmlns:xlrd2="http://schemas.microsoft.com/office/spreadsheetml/2017/richdata2" ref="A6:G69">
    <sortCondition ref="G6:G69"/>
    <sortCondition ref="A6:A69"/>
  </sortState>
  <tableColumns count="7">
    <tableColumn id="1" xr3:uid="{EBE01B36-1195-44BA-A852-CE70AC4ED842}" name="Code ID" totalsRowLabel="Total" dataDxfId="10"/>
    <tableColumn id="2" xr3:uid="{3A10D4BD-6AFA-40C6-9849-8AD0DCC4A01C}" name="Type" dataDxfId="9"/>
    <tableColumn id="7" xr3:uid="{99DCD575-9EFF-4086-A766-C284D9936BE4}" name="Item" dataDxfId="8"/>
    <tableColumn id="3" xr3:uid="{2F6075C1-CBAE-4573-BE62-0BBE9C6F41B9}" name="Price Ex VAT" totalsRowFunction="sum" dataDxfId="7" totalsRowDxfId="6" dataCellStyle="Currency"/>
    <tableColumn id="4" xr3:uid="{889CD415-E829-4ED6-8D6F-27447A25A067}" name="Price Inc VAT" totalsRowFunction="sum" dataDxfId="5" totalsRowDxfId="4" dataCellStyle="Currency">
      <calculatedColumnFormula>D6*1.2</calculatedColumnFormula>
    </tableColumn>
    <tableColumn id="5" xr3:uid="{A92424CB-80CF-44F7-9674-AB94CAEB52F2}" name="Notes" totalsRowFunction="count" dataDxfId="3" totalsRowDxfId="2"/>
    <tableColumn id="8" xr3:uid="{08C4DC0B-FF38-42C6-81B1-3619A36130ED}" name="Order" dataDxfId="1" totalsRowDxfId="0">
      <calculatedColumnFormula>_xlfn.XLOOKUP(Table1[[#This Row],[Type]],Table2[Area],Table2[Order],"nf",0,1)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3F8FE3-50CD-4191-AF6C-C2C3272ECEC4}" name="Table2" displayName="Table2" ref="E3:F13" totalsRowShown="0">
  <autoFilter ref="E3:F13" xr:uid="{BD3F8FE3-50CD-4191-AF6C-C2C3272ECEC4}"/>
  <sortState xmlns:xlrd2="http://schemas.microsoft.com/office/spreadsheetml/2017/richdata2" ref="E4:F13">
    <sortCondition ref="F3:F13"/>
  </sortState>
  <tableColumns count="2">
    <tableColumn id="1" xr3:uid="{F716AD08-9E30-49F5-951E-A90B3427F90F}" name="Area"/>
    <tableColumn id="2" xr3:uid="{9BC882E6-B623-421C-88F7-BC10E26893C2}" name="Order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D139-5761-4B21-83A6-A6DCBDAD6272}">
  <dimension ref="A1:O91"/>
  <sheetViews>
    <sheetView tabSelected="1" workbookViewId="0">
      <selection activeCell="I6" sqref="I6"/>
    </sheetView>
  </sheetViews>
  <sheetFormatPr defaultRowHeight="14.4" x14ac:dyDescent="0.3"/>
  <cols>
    <col min="1" max="1" width="13" style="15" customWidth="1"/>
    <col min="2" max="2" width="12.109375" bestFit="1" customWidth="1"/>
    <col min="3" max="3" width="40.6640625" bestFit="1" customWidth="1"/>
    <col min="4" max="4" width="20.77734375" customWidth="1"/>
    <col min="5" max="5" width="20.77734375" style="3" customWidth="1"/>
    <col min="6" max="6" width="54" customWidth="1"/>
    <col min="7" max="7" width="10.109375" customWidth="1"/>
  </cols>
  <sheetData>
    <row r="1" spans="1:9" ht="23.4" x14ac:dyDescent="0.45">
      <c r="A1" s="16" t="s">
        <v>0</v>
      </c>
    </row>
    <row r="3" spans="1:9" x14ac:dyDescent="0.3">
      <c r="A3" s="25" t="s">
        <v>1</v>
      </c>
      <c r="B3" s="26"/>
      <c r="C3" s="27"/>
      <c r="D3" s="28"/>
      <c r="E3" s="28"/>
    </row>
    <row r="5" spans="1:9" x14ac:dyDescent="0.3">
      <c r="A5" s="1" t="s">
        <v>2</v>
      </c>
      <c r="B5" s="1" t="s">
        <v>131</v>
      </c>
      <c r="C5" s="1" t="s">
        <v>3</v>
      </c>
      <c r="D5" s="1" t="s">
        <v>4</v>
      </c>
      <c r="E5" s="1" t="s">
        <v>5</v>
      </c>
      <c r="F5" s="4" t="s">
        <v>6</v>
      </c>
      <c r="G5" s="12" t="s">
        <v>137</v>
      </c>
      <c r="I5" s="8" t="s">
        <v>149</v>
      </c>
    </row>
    <row r="6" spans="1:9" x14ac:dyDescent="0.3">
      <c r="A6" s="17" t="s">
        <v>90</v>
      </c>
      <c r="B6" s="17" t="s">
        <v>16</v>
      </c>
      <c r="C6" s="17" t="s">
        <v>142</v>
      </c>
      <c r="D6" s="18"/>
      <c r="E6" s="18">
        <f t="shared" ref="E6:E28" si="0">D6*1.2</f>
        <v>0</v>
      </c>
      <c r="F6" s="19"/>
      <c r="G6" s="20">
        <f>_xlfn.XLOOKUP(Table1[[#This Row],[Type]],Table2[Area],Table2[Order],"nf",0,1)</f>
        <v>1</v>
      </c>
      <c r="I6" s="8" t="s">
        <v>10</v>
      </c>
    </row>
    <row r="7" spans="1:9" x14ac:dyDescent="0.3">
      <c r="A7" s="17" t="s">
        <v>89</v>
      </c>
      <c r="B7" s="17" t="s">
        <v>16</v>
      </c>
      <c r="C7" s="17" t="s">
        <v>37</v>
      </c>
      <c r="D7" s="18">
        <v>0</v>
      </c>
      <c r="E7" s="18">
        <f t="shared" si="0"/>
        <v>0</v>
      </c>
      <c r="F7" s="19"/>
      <c r="G7" s="20">
        <f>_xlfn.XLOOKUP(Table1[[#This Row],[Type]],Table2[Area],Table2[Order],"nf",0,1)</f>
        <v>1</v>
      </c>
    </row>
    <row r="8" spans="1:9" x14ac:dyDescent="0.3">
      <c r="A8" s="17" t="s">
        <v>143</v>
      </c>
      <c r="B8" s="17" t="s">
        <v>16</v>
      </c>
      <c r="C8" s="17" t="s">
        <v>145</v>
      </c>
      <c r="D8" s="18">
        <v>0</v>
      </c>
      <c r="E8" s="18">
        <f t="shared" si="0"/>
        <v>0</v>
      </c>
      <c r="F8" s="19"/>
      <c r="G8" s="20">
        <f>_xlfn.XLOOKUP(Table1[[#This Row],[Type]],Table2[Area],Table2[Order],"nf",0,1)</f>
        <v>1</v>
      </c>
    </row>
    <row r="9" spans="1:9" x14ac:dyDescent="0.3">
      <c r="A9" s="17" t="s">
        <v>144</v>
      </c>
      <c r="B9" s="17" t="s">
        <v>16</v>
      </c>
      <c r="C9" s="17" t="s">
        <v>146</v>
      </c>
      <c r="D9" s="18">
        <v>0</v>
      </c>
      <c r="E9" s="18">
        <f>D9*1.2</f>
        <v>0</v>
      </c>
      <c r="F9" s="19"/>
      <c r="G9" s="20">
        <f>_xlfn.XLOOKUP(Table1[[#This Row],[Type]],Table2[Area],Table2[Order],"nf",0,1)</f>
        <v>1</v>
      </c>
    </row>
    <row r="10" spans="1:9" x14ac:dyDescent="0.3">
      <c r="A10" s="17" t="s">
        <v>124</v>
      </c>
      <c r="B10" s="17" t="s">
        <v>16</v>
      </c>
      <c r="C10" s="17" t="s">
        <v>67</v>
      </c>
      <c r="D10" s="18">
        <v>0</v>
      </c>
      <c r="E10" s="18">
        <f t="shared" si="0"/>
        <v>0</v>
      </c>
      <c r="F10" s="19"/>
      <c r="G10" s="20">
        <f>_xlfn.XLOOKUP(Table1[[#This Row],[Type]],Table2[Area],Table2[Order],"nf",0,1)</f>
        <v>1</v>
      </c>
    </row>
    <row r="11" spans="1:9" x14ac:dyDescent="0.3">
      <c r="A11" s="17" t="s">
        <v>101</v>
      </c>
      <c r="B11" s="17" t="s">
        <v>16</v>
      </c>
      <c r="C11" s="17" t="s">
        <v>49</v>
      </c>
      <c r="D11" s="18">
        <v>0</v>
      </c>
      <c r="E11" s="18">
        <f t="shared" si="0"/>
        <v>0</v>
      </c>
      <c r="F11" s="19"/>
      <c r="G11" s="20">
        <f>_xlfn.XLOOKUP(Table1[[#This Row],[Type]],Table2[Area],Table2[Order],"nf",0,1)</f>
        <v>1</v>
      </c>
    </row>
    <row r="12" spans="1:9" x14ac:dyDescent="0.3">
      <c r="A12" s="17" t="s">
        <v>116</v>
      </c>
      <c r="B12" s="17" t="s">
        <v>16</v>
      </c>
      <c r="C12" s="17" t="s">
        <v>61</v>
      </c>
      <c r="D12" s="18">
        <v>0</v>
      </c>
      <c r="E12" s="18">
        <f t="shared" si="0"/>
        <v>0</v>
      </c>
      <c r="F12" s="19"/>
      <c r="G12" s="20">
        <f>_xlfn.XLOOKUP(Table1[[#This Row],[Type]],Table2[Area],Table2[Order],"nf",0,1)</f>
        <v>1</v>
      </c>
    </row>
    <row r="13" spans="1:9" x14ac:dyDescent="0.3">
      <c r="A13" s="17" t="s">
        <v>92</v>
      </c>
      <c r="B13" s="17" t="s">
        <v>16</v>
      </c>
      <c r="C13" s="17" t="s">
        <v>40</v>
      </c>
      <c r="D13" s="18">
        <v>0</v>
      </c>
      <c r="E13" s="18">
        <f t="shared" si="0"/>
        <v>0</v>
      </c>
      <c r="F13" s="19"/>
      <c r="G13" s="20">
        <f>_xlfn.XLOOKUP(Table1[[#This Row],[Type]],Table2[Area],Table2[Order],"nf",0,1)</f>
        <v>1</v>
      </c>
    </row>
    <row r="14" spans="1:9" x14ac:dyDescent="0.3">
      <c r="A14" s="17" t="s">
        <v>75</v>
      </c>
      <c r="B14" s="17" t="s">
        <v>16</v>
      </c>
      <c r="C14" s="17" t="s">
        <v>139</v>
      </c>
      <c r="D14" s="18">
        <v>0</v>
      </c>
      <c r="E14" s="18">
        <f t="shared" si="0"/>
        <v>0</v>
      </c>
      <c r="F14" s="19"/>
      <c r="G14" s="20">
        <f>_xlfn.XLOOKUP(Table1[[#This Row],[Type]],Table2[Area],Table2[Order],"nf",0,1)</f>
        <v>1</v>
      </c>
    </row>
    <row r="15" spans="1:9" x14ac:dyDescent="0.3">
      <c r="A15" s="10" t="s">
        <v>120</v>
      </c>
      <c r="B15" s="10" t="s">
        <v>29</v>
      </c>
      <c r="C15" s="10" t="s">
        <v>63</v>
      </c>
      <c r="D15" s="5">
        <v>0</v>
      </c>
      <c r="E15" s="5">
        <f t="shared" si="0"/>
        <v>0</v>
      </c>
      <c r="F15" s="9"/>
      <c r="G15" s="13">
        <f>_xlfn.XLOOKUP(Table1[[#This Row],[Type]],Table2[Area],Table2[Order],"nf",0,1)</f>
        <v>2</v>
      </c>
    </row>
    <row r="16" spans="1:9" x14ac:dyDescent="0.3">
      <c r="A16" s="10" t="s">
        <v>107</v>
      </c>
      <c r="B16" s="10" t="s">
        <v>29</v>
      </c>
      <c r="C16" s="10" t="s">
        <v>53</v>
      </c>
      <c r="D16" s="5">
        <v>0</v>
      </c>
      <c r="E16" s="5">
        <f t="shared" si="0"/>
        <v>0</v>
      </c>
      <c r="F16" s="9"/>
      <c r="G16" s="13">
        <f>_xlfn.XLOOKUP(Table1[[#This Row],[Type]],Table2[Area],Table2[Order],"nf",0,1)</f>
        <v>2</v>
      </c>
    </row>
    <row r="17" spans="1:15" x14ac:dyDescent="0.3">
      <c r="A17" s="17" t="s">
        <v>84</v>
      </c>
      <c r="B17" s="17" t="s">
        <v>29</v>
      </c>
      <c r="C17" s="17" t="s">
        <v>30</v>
      </c>
      <c r="D17" s="18">
        <v>0</v>
      </c>
      <c r="E17" s="18">
        <f t="shared" si="0"/>
        <v>0</v>
      </c>
      <c r="F17" s="19"/>
      <c r="G17" s="20">
        <f>_xlfn.XLOOKUP(Table1[[#This Row],[Type]],Table2[Area],Table2[Order],"nf",0,1)</f>
        <v>2</v>
      </c>
    </row>
    <row r="18" spans="1:15" x14ac:dyDescent="0.3">
      <c r="A18" s="17" t="s">
        <v>118</v>
      </c>
      <c r="B18" s="17" t="s">
        <v>29</v>
      </c>
      <c r="C18" s="17" t="s">
        <v>62</v>
      </c>
      <c r="D18" s="18">
        <v>0</v>
      </c>
      <c r="E18" s="18">
        <f t="shared" si="0"/>
        <v>0</v>
      </c>
      <c r="F18" s="19"/>
      <c r="G18" s="20">
        <f>_xlfn.XLOOKUP(Table1[[#This Row],[Type]],Table2[Area],Table2[Order],"nf",0,1)</f>
        <v>2</v>
      </c>
    </row>
    <row r="19" spans="1:15" x14ac:dyDescent="0.3">
      <c r="A19" s="17" t="s">
        <v>100</v>
      </c>
      <c r="B19" s="17" t="s">
        <v>29</v>
      </c>
      <c r="C19" s="17" t="s">
        <v>48</v>
      </c>
      <c r="D19" s="18">
        <v>0</v>
      </c>
      <c r="E19" s="18">
        <f t="shared" si="0"/>
        <v>0</v>
      </c>
      <c r="F19" s="19"/>
      <c r="G19" s="20">
        <f>_xlfn.XLOOKUP(Table1[[#This Row],[Type]],Table2[Area],Table2[Order],"nf",0,1)</f>
        <v>2</v>
      </c>
      <c r="M19" s="11"/>
      <c r="N19" s="11"/>
      <c r="O19" s="11"/>
    </row>
    <row r="20" spans="1:15" x14ac:dyDescent="0.3">
      <c r="A20" s="17" t="s">
        <v>126</v>
      </c>
      <c r="B20" s="17" t="s">
        <v>29</v>
      </c>
      <c r="C20" s="17" t="s">
        <v>69</v>
      </c>
      <c r="D20" s="18">
        <v>0</v>
      </c>
      <c r="E20" s="18">
        <f t="shared" si="0"/>
        <v>0</v>
      </c>
      <c r="F20" s="19"/>
      <c r="G20" s="20">
        <f>_xlfn.XLOOKUP(Table1[[#This Row],[Type]],Table2[Area],Table2[Order],"nf",0,1)</f>
        <v>2</v>
      </c>
      <c r="M20" s="11"/>
      <c r="N20" s="11"/>
      <c r="O20" s="11"/>
    </row>
    <row r="21" spans="1:15" x14ac:dyDescent="0.3">
      <c r="A21" s="10" t="s">
        <v>129</v>
      </c>
      <c r="B21" s="10" t="s">
        <v>32</v>
      </c>
      <c r="C21" s="10" t="s">
        <v>72</v>
      </c>
      <c r="D21" s="5">
        <v>0</v>
      </c>
      <c r="E21" s="5">
        <f t="shared" si="0"/>
        <v>0</v>
      </c>
      <c r="F21" s="9"/>
      <c r="G21" s="13">
        <f>_xlfn.XLOOKUP(Table1[[#This Row],[Type]],Table2[Area],Table2[Order],"nf",0,1)</f>
        <v>3</v>
      </c>
      <c r="M21" s="11"/>
      <c r="N21" s="11"/>
      <c r="O21" s="11"/>
    </row>
    <row r="22" spans="1:15" x14ac:dyDescent="0.3">
      <c r="A22" s="17" t="s">
        <v>86</v>
      </c>
      <c r="B22" s="17" t="s">
        <v>32</v>
      </c>
      <c r="C22" s="17" t="s">
        <v>33</v>
      </c>
      <c r="D22" s="18">
        <v>0</v>
      </c>
      <c r="E22" s="18">
        <f t="shared" si="0"/>
        <v>0</v>
      </c>
      <c r="F22" s="19"/>
      <c r="G22" s="20">
        <f>_xlfn.XLOOKUP(Table1[[#This Row],[Type]],Table2[Area],Table2[Order],"nf",0,1)</f>
        <v>3</v>
      </c>
      <c r="M22" s="11"/>
      <c r="N22" s="11"/>
      <c r="O22" s="11"/>
    </row>
    <row r="23" spans="1:15" x14ac:dyDescent="0.3">
      <c r="A23" s="17" t="s">
        <v>102</v>
      </c>
      <c r="B23" s="17" t="s">
        <v>32</v>
      </c>
      <c r="C23" s="17" t="s">
        <v>132</v>
      </c>
      <c r="D23" s="18">
        <v>0</v>
      </c>
      <c r="E23" s="18">
        <f t="shared" si="0"/>
        <v>0</v>
      </c>
      <c r="F23" s="19"/>
      <c r="G23" s="20">
        <f>_xlfn.XLOOKUP(Table1[[#This Row],[Type]],Table2[Area],Table2[Order],"nf",0,1)</f>
        <v>3</v>
      </c>
      <c r="M23" s="11"/>
      <c r="N23" s="11"/>
      <c r="O23" s="11"/>
    </row>
    <row r="24" spans="1:15" x14ac:dyDescent="0.3">
      <c r="A24" s="17" t="s">
        <v>117</v>
      </c>
      <c r="B24" s="17" t="s">
        <v>32</v>
      </c>
      <c r="C24" s="17" t="s">
        <v>32</v>
      </c>
      <c r="D24" s="18">
        <v>0</v>
      </c>
      <c r="E24" s="18">
        <f t="shared" si="0"/>
        <v>0</v>
      </c>
      <c r="F24" s="19"/>
      <c r="G24" s="20">
        <f>_xlfn.XLOOKUP(Table1[[#This Row],[Type]],Table2[Area],Table2[Order],"nf",0,1)</f>
        <v>3</v>
      </c>
      <c r="M24" s="11"/>
      <c r="N24" s="11"/>
      <c r="O24" s="11"/>
    </row>
    <row r="25" spans="1:15" x14ac:dyDescent="0.3">
      <c r="A25" s="17" t="s">
        <v>87</v>
      </c>
      <c r="B25" s="17" t="s">
        <v>34</v>
      </c>
      <c r="C25" s="17" t="s">
        <v>35</v>
      </c>
      <c r="D25" s="18">
        <v>0</v>
      </c>
      <c r="E25" s="18">
        <f t="shared" si="0"/>
        <v>0</v>
      </c>
      <c r="F25" s="19"/>
      <c r="G25" s="20">
        <f>_xlfn.XLOOKUP(Table1[[#This Row],[Type]],Table2[Area],Table2[Order],"nf",0,1)</f>
        <v>4</v>
      </c>
      <c r="M25" s="11"/>
      <c r="N25" s="11"/>
      <c r="O25" s="11"/>
    </row>
    <row r="26" spans="1:15" x14ac:dyDescent="0.3">
      <c r="A26" s="17" t="s">
        <v>94</v>
      </c>
      <c r="B26" s="17" t="s">
        <v>34</v>
      </c>
      <c r="C26" s="17" t="s">
        <v>42</v>
      </c>
      <c r="D26" s="18">
        <v>0</v>
      </c>
      <c r="E26" s="18">
        <f t="shared" si="0"/>
        <v>0</v>
      </c>
      <c r="F26" s="19"/>
      <c r="G26" s="20">
        <f>_xlfn.XLOOKUP(Table1[[#This Row],[Type]],Table2[Area],Table2[Order],"nf",0,1)</f>
        <v>4</v>
      </c>
      <c r="M26" s="11"/>
      <c r="N26" s="11"/>
      <c r="O26" s="11"/>
    </row>
    <row r="27" spans="1:15" x14ac:dyDescent="0.3">
      <c r="A27" s="10" t="s">
        <v>99</v>
      </c>
      <c r="B27" s="10" t="s">
        <v>34</v>
      </c>
      <c r="C27" s="10" t="s">
        <v>47</v>
      </c>
      <c r="D27" s="5">
        <v>0</v>
      </c>
      <c r="E27" s="5">
        <f t="shared" si="0"/>
        <v>0</v>
      </c>
      <c r="F27" s="9"/>
      <c r="G27" s="13">
        <f>_xlfn.XLOOKUP(Table1[[#This Row],[Type]],Table2[Area],Table2[Order],"nf",0,1)</f>
        <v>4</v>
      </c>
      <c r="M27" s="11"/>
      <c r="N27" s="11"/>
      <c r="O27" s="11"/>
    </row>
    <row r="28" spans="1:15" x14ac:dyDescent="0.3">
      <c r="A28" s="17" t="s">
        <v>105</v>
      </c>
      <c r="B28" s="17" t="s">
        <v>34</v>
      </c>
      <c r="C28" s="17" t="s">
        <v>52</v>
      </c>
      <c r="D28" s="18">
        <v>0</v>
      </c>
      <c r="E28" s="18">
        <f t="shared" si="0"/>
        <v>0</v>
      </c>
      <c r="F28" s="19"/>
      <c r="G28" s="20">
        <f>_xlfn.XLOOKUP(Table1[[#This Row],[Type]],Table2[Area],Table2[Order],"nf",0,1)</f>
        <v>4</v>
      </c>
      <c r="M28" s="11"/>
      <c r="N28" s="11"/>
      <c r="O28" s="11"/>
    </row>
    <row r="29" spans="1:15" x14ac:dyDescent="0.3">
      <c r="A29" s="10" t="s">
        <v>8</v>
      </c>
      <c r="B29" s="10" t="s">
        <v>25</v>
      </c>
      <c r="C29" s="10" t="s">
        <v>26</v>
      </c>
      <c r="D29" s="5">
        <v>0</v>
      </c>
      <c r="E29" s="5">
        <f>D29*1.2</f>
        <v>0</v>
      </c>
      <c r="F29" s="9"/>
      <c r="G29" s="13">
        <f>_xlfn.XLOOKUP(Table1[[#This Row],[Type]],Table2[Area],Table2[Order],"nf",0,1)</f>
        <v>5</v>
      </c>
      <c r="M29" s="11"/>
      <c r="N29" s="11"/>
      <c r="O29" s="11"/>
    </row>
    <row r="30" spans="1:15" x14ac:dyDescent="0.3">
      <c r="A30" s="17" t="s">
        <v>95</v>
      </c>
      <c r="B30" s="17" t="s">
        <v>25</v>
      </c>
      <c r="C30" s="17" t="s">
        <v>43</v>
      </c>
      <c r="D30" s="18">
        <v>0</v>
      </c>
      <c r="E30" s="18">
        <f t="shared" ref="E30:E60" si="1">D30*1.2</f>
        <v>0</v>
      </c>
      <c r="F30" s="19"/>
      <c r="G30" s="20">
        <f>_xlfn.XLOOKUP(Table1[[#This Row],[Type]],Table2[Area],Table2[Order],"nf",0,1)</f>
        <v>5</v>
      </c>
      <c r="M30" s="11"/>
      <c r="N30" s="11"/>
      <c r="O30" s="11"/>
    </row>
    <row r="31" spans="1:15" x14ac:dyDescent="0.3">
      <c r="A31" s="17" t="s">
        <v>115</v>
      </c>
      <c r="B31" s="17" t="s">
        <v>25</v>
      </c>
      <c r="C31" s="17" t="s">
        <v>140</v>
      </c>
      <c r="D31" s="18">
        <v>0</v>
      </c>
      <c r="E31" s="18">
        <f t="shared" si="1"/>
        <v>0</v>
      </c>
      <c r="F31" s="19"/>
      <c r="G31" s="20">
        <f>_xlfn.XLOOKUP(Table1[[#This Row],[Type]],Table2[Area],Table2[Order],"nf",0,1)</f>
        <v>5</v>
      </c>
      <c r="M31" s="11"/>
      <c r="N31" s="11"/>
      <c r="O31" s="11"/>
    </row>
    <row r="32" spans="1:15" x14ac:dyDescent="0.3">
      <c r="A32" s="17" t="s">
        <v>125</v>
      </c>
      <c r="B32" s="17" t="s">
        <v>25</v>
      </c>
      <c r="C32" s="17" t="s">
        <v>68</v>
      </c>
      <c r="D32" s="18">
        <v>0</v>
      </c>
      <c r="E32" s="18">
        <f t="shared" si="1"/>
        <v>0</v>
      </c>
      <c r="F32" s="19"/>
      <c r="G32" s="20">
        <f>_xlfn.XLOOKUP(Table1[[#This Row],[Type]],Table2[Area],Table2[Order],"nf",0,1)</f>
        <v>5</v>
      </c>
      <c r="M32" s="11"/>
      <c r="N32" s="11"/>
      <c r="O32" s="11"/>
    </row>
    <row r="33" spans="1:15" x14ac:dyDescent="0.3">
      <c r="A33" s="17" t="s">
        <v>74</v>
      </c>
      <c r="B33" s="17" t="s">
        <v>14</v>
      </c>
      <c r="C33" s="17" t="s">
        <v>15</v>
      </c>
      <c r="D33" s="18">
        <v>0</v>
      </c>
      <c r="E33" s="18">
        <f>D33*1.2</f>
        <v>0</v>
      </c>
      <c r="F33" s="19"/>
      <c r="G33" s="20">
        <f>_xlfn.XLOOKUP(Table1[[#This Row],[Type]],Table2[Area],Table2[Order],"nf",0,1)</f>
        <v>6</v>
      </c>
      <c r="M33" s="11"/>
      <c r="N33" s="11"/>
      <c r="O33" s="11"/>
    </row>
    <row r="34" spans="1:15" x14ac:dyDescent="0.3">
      <c r="A34" s="17" t="s">
        <v>7</v>
      </c>
      <c r="B34" s="17" t="s">
        <v>14</v>
      </c>
      <c r="C34" s="17" t="s">
        <v>24</v>
      </c>
      <c r="D34" s="18">
        <v>0</v>
      </c>
      <c r="E34" s="18">
        <f t="shared" si="1"/>
        <v>0</v>
      </c>
      <c r="F34" s="19"/>
      <c r="G34" s="20">
        <f>_xlfn.XLOOKUP(Table1[[#This Row],[Type]],Table2[Area],Table2[Order],"nf",0,1)</f>
        <v>6</v>
      </c>
      <c r="M34" s="11"/>
      <c r="N34" s="11"/>
      <c r="O34" s="11"/>
    </row>
    <row r="35" spans="1:15" x14ac:dyDescent="0.3">
      <c r="A35" s="17" t="s">
        <v>130</v>
      </c>
      <c r="B35" s="17" t="s">
        <v>14</v>
      </c>
      <c r="C35" s="17" t="s">
        <v>73</v>
      </c>
      <c r="D35" s="18">
        <v>0</v>
      </c>
      <c r="E35" s="18">
        <f t="shared" si="1"/>
        <v>0</v>
      </c>
      <c r="F35" s="19"/>
      <c r="G35" s="20">
        <f>_xlfn.XLOOKUP(Table1[[#This Row],[Type]],Table2[Area],Table2[Order],"nf",0,1)</f>
        <v>6</v>
      </c>
      <c r="M35" s="11"/>
      <c r="N35" s="11"/>
      <c r="O35" s="11"/>
    </row>
    <row r="36" spans="1:15" x14ac:dyDescent="0.3">
      <c r="A36" s="17" t="s">
        <v>122</v>
      </c>
      <c r="B36" s="17" t="s">
        <v>14</v>
      </c>
      <c r="C36" s="17" t="s">
        <v>65</v>
      </c>
      <c r="D36" s="18">
        <v>0</v>
      </c>
      <c r="E36" s="18">
        <f t="shared" si="1"/>
        <v>0</v>
      </c>
      <c r="F36" s="19"/>
      <c r="G36" s="20">
        <f>_xlfn.XLOOKUP(Table1[[#This Row],[Type]],Table2[Area],Table2[Order],"nf",0,1)</f>
        <v>6</v>
      </c>
      <c r="M36" s="11"/>
      <c r="N36" s="11"/>
      <c r="O36" s="11"/>
    </row>
    <row r="37" spans="1:15" x14ac:dyDescent="0.3">
      <c r="A37" s="17" t="s">
        <v>111</v>
      </c>
      <c r="B37" s="17" t="s">
        <v>14</v>
      </c>
      <c r="C37" s="17" t="s">
        <v>57</v>
      </c>
      <c r="D37" s="18">
        <v>0</v>
      </c>
      <c r="E37" s="18">
        <f t="shared" si="1"/>
        <v>0</v>
      </c>
      <c r="F37" s="19"/>
      <c r="G37" s="20">
        <f>_xlfn.XLOOKUP(Table1[[#This Row],[Type]],Table2[Area],Table2[Order],"nf",0,1)</f>
        <v>6</v>
      </c>
      <c r="M37" s="11"/>
      <c r="N37" s="11"/>
      <c r="O37" s="11"/>
    </row>
    <row r="38" spans="1:15" x14ac:dyDescent="0.3">
      <c r="A38" s="17" t="s">
        <v>109</v>
      </c>
      <c r="B38" s="17" t="s">
        <v>14</v>
      </c>
      <c r="C38" s="17" t="s">
        <v>55</v>
      </c>
      <c r="D38" s="18">
        <v>0</v>
      </c>
      <c r="E38" s="18">
        <f t="shared" si="1"/>
        <v>0</v>
      </c>
      <c r="F38" s="19"/>
      <c r="G38" s="20">
        <f>_xlfn.XLOOKUP(Table1[[#This Row],[Type]],Table2[Area],Table2[Order],"nf",0,1)</f>
        <v>6</v>
      </c>
      <c r="M38" s="11"/>
      <c r="N38" s="11"/>
      <c r="O38" s="11"/>
    </row>
    <row r="39" spans="1:15" x14ac:dyDescent="0.3">
      <c r="A39" s="17" t="s">
        <v>123</v>
      </c>
      <c r="B39" s="17" t="s">
        <v>14</v>
      </c>
      <c r="C39" s="17" t="s">
        <v>66</v>
      </c>
      <c r="D39" s="18">
        <v>0</v>
      </c>
      <c r="E39" s="18">
        <f t="shared" si="1"/>
        <v>0</v>
      </c>
      <c r="F39" s="19"/>
      <c r="G39" s="20">
        <f>_xlfn.XLOOKUP(Table1[[#This Row],[Type]],Table2[Area],Table2[Order],"nf",0,1)</f>
        <v>6</v>
      </c>
      <c r="M39" s="11"/>
      <c r="N39" s="11"/>
      <c r="O39" s="11"/>
    </row>
    <row r="40" spans="1:15" x14ac:dyDescent="0.3">
      <c r="A40" s="17" t="s">
        <v>93</v>
      </c>
      <c r="B40" s="17" t="s">
        <v>14</v>
      </c>
      <c r="C40" s="17" t="s">
        <v>41</v>
      </c>
      <c r="D40" s="18">
        <v>0</v>
      </c>
      <c r="E40" s="18">
        <f t="shared" si="1"/>
        <v>0</v>
      </c>
      <c r="F40" s="19"/>
      <c r="G40" s="20">
        <f>_xlfn.XLOOKUP(Table1[[#This Row],[Type]],Table2[Area],Table2[Order],"nf",0,1)</f>
        <v>6</v>
      </c>
      <c r="M40" s="11"/>
      <c r="N40" s="11"/>
      <c r="O40" s="11"/>
    </row>
    <row r="41" spans="1:15" x14ac:dyDescent="0.3">
      <c r="A41" s="17" t="s">
        <v>98</v>
      </c>
      <c r="B41" s="17" t="s">
        <v>14</v>
      </c>
      <c r="C41" s="17" t="s">
        <v>46</v>
      </c>
      <c r="D41" s="18">
        <v>0</v>
      </c>
      <c r="E41" s="18">
        <f t="shared" si="1"/>
        <v>0</v>
      </c>
      <c r="F41" s="19"/>
      <c r="G41" s="20">
        <f>_xlfn.XLOOKUP(Table1[[#This Row],[Type]],Table2[Area],Table2[Order],"nf",0,1)</f>
        <v>6</v>
      </c>
      <c r="M41" s="11"/>
      <c r="N41" s="11"/>
      <c r="O41" s="11"/>
    </row>
    <row r="42" spans="1:15" x14ac:dyDescent="0.3">
      <c r="A42" s="17" t="s">
        <v>103</v>
      </c>
      <c r="B42" s="17" t="s">
        <v>14</v>
      </c>
      <c r="C42" s="17" t="s">
        <v>50</v>
      </c>
      <c r="D42" s="18">
        <v>0</v>
      </c>
      <c r="E42" s="18">
        <f t="shared" si="1"/>
        <v>0</v>
      </c>
      <c r="F42" s="19"/>
      <c r="G42" s="20">
        <f>_xlfn.XLOOKUP(Table1[[#This Row],[Type]],Table2[Area],Table2[Order],"nf",0,1)</f>
        <v>6</v>
      </c>
      <c r="M42" s="11"/>
      <c r="N42" s="11"/>
      <c r="O42" s="11"/>
    </row>
    <row r="43" spans="1:15" x14ac:dyDescent="0.3">
      <c r="A43" s="17" t="s">
        <v>108</v>
      </c>
      <c r="B43" s="17" t="s">
        <v>14</v>
      </c>
      <c r="C43" s="17" t="s">
        <v>54</v>
      </c>
      <c r="D43" s="18">
        <v>0</v>
      </c>
      <c r="E43" s="18">
        <f t="shared" si="1"/>
        <v>0</v>
      </c>
      <c r="F43" s="19"/>
      <c r="G43" s="20">
        <f>_xlfn.XLOOKUP(Table1[[#This Row],[Type]],Table2[Area],Table2[Order],"nf",0,1)</f>
        <v>6</v>
      </c>
      <c r="M43" s="11"/>
      <c r="N43" s="11"/>
      <c r="O43" s="11"/>
    </row>
    <row r="44" spans="1:15" x14ac:dyDescent="0.3">
      <c r="A44" s="17" t="s">
        <v>110</v>
      </c>
      <c r="B44" s="17" t="s">
        <v>14</v>
      </c>
      <c r="C44" s="17" t="s">
        <v>56</v>
      </c>
      <c r="D44" s="18">
        <v>0</v>
      </c>
      <c r="E44" s="18">
        <f t="shared" si="1"/>
        <v>0</v>
      </c>
      <c r="F44" s="19"/>
      <c r="G44" s="20">
        <f>_xlfn.XLOOKUP(Table1[[#This Row],[Type]],Table2[Area],Table2[Order],"nf",0,1)</f>
        <v>6</v>
      </c>
      <c r="M44" s="11"/>
      <c r="N44" s="11"/>
      <c r="O44" s="11"/>
    </row>
    <row r="45" spans="1:15" x14ac:dyDescent="0.3">
      <c r="A45" s="17" t="s">
        <v>127</v>
      </c>
      <c r="B45" s="17" t="s">
        <v>14</v>
      </c>
      <c r="C45" s="17" t="s">
        <v>70</v>
      </c>
      <c r="D45" s="18">
        <v>0</v>
      </c>
      <c r="E45" s="18">
        <f t="shared" si="1"/>
        <v>0</v>
      </c>
      <c r="F45" s="19"/>
      <c r="G45" s="20">
        <f>_xlfn.XLOOKUP(Table1[[#This Row],[Type]],Table2[Area],Table2[Order],"nf",0,1)</f>
        <v>6</v>
      </c>
      <c r="M45" s="11"/>
      <c r="N45" s="11"/>
      <c r="O45" s="11"/>
    </row>
    <row r="46" spans="1:15" x14ac:dyDescent="0.3">
      <c r="A46" s="17" t="s">
        <v>83</v>
      </c>
      <c r="B46" s="17" t="s">
        <v>17</v>
      </c>
      <c r="C46" s="17" t="s">
        <v>28</v>
      </c>
      <c r="D46" s="18">
        <v>0</v>
      </c>
      <c r="E46" s="18">
        <f t="shared" si="1"/>
        <v>0</v>
      </c>
      <c r="F46" s="19"/>
      <c r="G46" s="20">
        <f>_xlfn.XLOOKUP(Table1[[#This Row],[Type]],Table2[Area],Table2[Order],"nf",0,1)</f>
        <v>7</v>
      </c>
      <c r="M46" s="11"/>
      <c r="N46" s="11"/>
      <c r="O46" s="11"/>
    </row>
    <row r="47" spans="1:15" x14ac:dyDescent="0.3">
      <c r="A47" s="17" t="s">
        <v>82</v>
      </c>
      <c r="B47" s="17" t="s">
        <v>17</v>
      </c>
      <c r="C47" s="17" t="s">
        <v>27</v>
      </c>
      <c r="D47" s="18">
        <v>0</v>
      </c>
      <c r="E47" s="18">
        <f t="shared" si="1"/>
        <v>0</v>
      </c>
      <c r="F47" s="19"/>
      <c r="G47" s="20">
        <f>_xlfn.XLOOKUP(Table1[[#This Row],[Type]],Table2[Area],Table2[Order],"nf",0,1)</f>
        <v>7</v>
      </c>
      <c r="M47" s="11"/>
      <c r="N47" s="11"/>
      <c r="O47" s="11"/>
    </row>
    <row r="48" spans="1:15" x14ac:dyDescent="0.3">
      <c r="A48" s="17" t="s">
        <v>85</v>
      </c>
      <c r="B48" s="17" t="s">
        <v>17</v>
      </c>
      <c r="C48" s="17" t="s">
        <v>31</v>
      </c>
      <c r="D48" s="18">
        <v>0</v>
      </c>
      <c r="E48" s="18">
        <f t="shared" si="1"/>
        <v>0</v>
      </c>
      <c r="F48" s="19"/>
      <c r="G48" s="20">
        <f>_xlfn.XLOOKUP(Table1[[#This Row],[Type]],Table2[Area],Table2[Order],"nf",0,1)</f>
        <v>7</v>
      </c>
      <c r="M48" s="11"/>
      <c r="N48" s="11"/>
      <c r="O48" s="11"/>
    </row>
    <row r="49" spans="1:15" x14ac:dyDescent="0.3">
      <c r="A49" s="17" t="s">
        <v>88</v>
      </c>
      <c r="B49" s="17" t="s">
        <v>17</v>
      </c>
      <c r="C49" s="17" t="s">
        <v>36</v>
      </c>
      <c r="D49" s="18">
        <v>0</v>
      </c>
      <c r="E49" s="18">
        <f t="shared" si="1"/>
        <v>0</v>
      </c>
      <c r="F49" s="19"/>
      <c r="G49" s="20">
        <f>_xlfn.XLOOKUP(Table1[[#This Row],[Type]],Table2[Area],Table2[Order],"nf",0,1)</f>
        <v>7</v>
      </c>
      <c r="M49" s="11"/>
      <c r="N49" s="11"/>
      <c r="O49" s="11"/>
    </row>
    <row r="50" spans="1:15" x14ac:dyDescent="0.3">
      <c r="A50" s="17" t="s">
        <v>76</v>
      </c>
      <c r="B50" s="17" t="s">
        <v>17</v>
      </c>
      <c r="C50" s="17" t="s">
        <v>18</v>
      </c>
      <c r="D50" s="18">
        <v>0</v>
      </c>
      <c r="E50" s="18">
        <f t="shared" si="1"/>
        <v>0</v>
      </c>
      <c r="F50" s="19"/>
      <c r="G50" s="20">
        <f>_xlfn.XLOOKUP(Table1[[#This Row],[Type]],Table2[Area],Table2[Order],"nf",0,1)</f>
        <v>7</v>
      </c>
      <c r="M50" s="11"/>
      <c r="N50" s="11"/>
      <c r="O50" s="11"/>
    </row>
    <row r="51" spans="1:15" x14ac:dyDescent="0.3">
      <c r="A51" s="17" t="s">
        <v>104</v>
      </c>
      <c r="B51" s="17" t="s">
        <v>17</v>
      </c>
      <c r="C51" s="17" t="s">
        <v>51</v>
      </c>
      <c r="D51" s="18">
        <v>0</v>
      </c>
      <c r="E51" s="18">
        <f t="shared" si="1"/>
        <v>0</v>
      </c>
      <c r="F51" s="19"/>
      <c r="G51" s="20">
        <f>_xlfn.XLOOKUP(Table1[[#This Row],[Type]],Table2[Area],Table2[Order],"nf",0,1)</f>
        <v>7</v>
      </c>
      <c r="M51" s="11"/>
      <c r="N51" s="11"/>
      <c r="O51" s="11"/>
    </row>
    <row r="52" spans="1:15" x14ac:dyDescent="0.3">
      <c r="A52" s="21" t="s">
        <v>77</v>
      </c>
      <c r="B52" s="21" t="s">
        <v>19</v>
      </c>
      <c r="C52" s="21" t="s">
        <v>19</v>
      </c>
      <c r="D52" s="22">
        <v>0</v>
      </c>
      <c r="E52" s="22">
        <f>D52*1.2</f>
        <v>0</v>
      </c>
      <c r="F52" s="23" t="s">
        <v>147</v>
      </c>
      <c r="G52" s="24">
        <f>_xlfn.XLOOKUP(Table1[[#This Row],[Type]],Table2[Area],Table2[Order],"nf",0,1)</f>
        <v>8</v>
      </c>
      <c r="M52" s="11"/>
      <c r="N52" s="11"/>
      <c r="O52" s="11"/>
    </row>
    <row r="53" spans="1:15" x14ac:dyDescent="0.3">
      <c r="A53" s="17" t="s">
        <v>78</v>
      </c>
      <c r="B53" s="17" t="s">
        <v>19</v>
      </c>
      <c r="C53" s="17" t="s">
        <v>20</v>
      </c>
      <c r="D53" s="18">
        <v>0</v>
      </c>
      <c r="E53" s="18">
        <f t="shared" si="1"/>
        <v>0</v>
      </c>
      <c r="F53" s="19"/>
      <c r="G53" s="20">
        <f>_xlfn.XLOOKUP(Table1[[#This Row],[Type]],Table2[Area],Table2[Order],"nf",0,1)</f>
        <v>8</v>
      </c>
      <c r="M53" s="11"/>
      <c r="N53" s="11"/>
      <c r="O53" s="11"/>
    </row>
    <row r="54" spans="1:15" x14ac:dyDescent="0.3">
      <c r="A54" s="17" t="s">
        <v>79</v>
      </c>
      <c r="B54" s="17" t="s">
        <v>19</v>
      </c>
      <c r="C54" s="17" t="s">
        <v>21</v>
      </c>
      <c r="D54" s="18">
        <v>0</v>
      </c>
      <c r="E54" s="18">
        <f t="shared" si="1"/>
        <v>0</v>
      </c>
      <c r="F54" s="19"/>
      <c r="G54" s="20">
        <f>_xlfn.XLOOKUP(Table1[[#This Row],[Type]],Table2[Area],Table2[Order],"nf",0,1)</f>
        <v>8</v>
      </c>
      <c r="M54" s="11"/>
      <c r="N54" s="11"/>
      <c r="O54" s="11"/>
    </row>
    <row r="55" spans="1:15" x14ac:dyDescent="0.3">
      <c r="A55" s="17" t="s">
        <v>81</v>
      </c>
      <c r="B55" s="17" t="s">
        <v>19</v>
      </c>
      <c r="C55" s="17" t="s">
        <v>23</v>
      </c>
      <c r="D55" s="18">
        <v>0</v>
      </c>
      <c r="E55" s="18">
        <f t="shared" si="1"/>
        <v>0</v>
      </c>
      <c r="F55" s="19"/>
      <c r="G55" s="20">
        <f>_xlfn.XLOOKUP(Table1[[#This Row],[Type]],Table2[Area],Table2[Order],"nf",0,1)</f>
        <v>8</v>
      </c>
      <c r="M55" s="11"/>
      <c r="N55" s="11"/>
      <c r="O55" s="11"/>
    </row>
    <row r="56" spans="1:15" x14ac:dyDescent="0.3">
      <c r="A56" s="17" t="s">
        <v>80</v>
      </c>
      <c r="B56" s="17" t="s">
        <v>19</v>
      </c>
      <c r="C56" s="17" t="s">
        <v>22</v>
      </c>
      <c r="D56" s="18">
        <v>0</v>
      </c>
      <c r="E56" s="18">
        <f t="shared" si="1"/>
        <v>0</v>
      </c>
      <c r="F56" s="19"/>
      <c r="G56" s="20">
        <f>_xlfn.XLOOKUP(Table1[[#This Row],[Type]],Table2[Area],Table2[Order],"nf",0,1)</f>
        <v>8</v>
      </c>
      <c r="M56" s="11"/>
      <c r="N56" s="11"/>
      <c r="O56" s="11"/>
    </row>
    <row r="57" spans="1:15" x14ac:dyDescent="0.3">
      <c r="A57" s="17" t="s">
        <v>106</v>
      </c>
      <c r="B57" s="17" t="s">
        <v>19</v>
      </c>
      <c r="C57" s="17" t="s">
        <v>148</v>
      </c>
      <c r="D57" s="18">
        <v>0</v>
      </c>
      <c r="E57" s="18">
        <f t="shared" si="1"/>
        <v>0</v>
      </c>
      <c r="F57" s="19"/>
      <c r="G57" s="20">
        <f>_xlfn.XLOOKUP(Table1[[#This Row],[Type]],Table2[Area],Table2[Order],"nf",0,1)</f>
        <v>8</v>
      </c>
      <c r="M57" s="11"/>
      <c r="N57" s="11"/>
      <c r="O57" s="11"/>
    </row>
    <row r="58" spans="1:15" x14ac:dyDescent="0.3">
      <c r="A58" s="17" t="s">
        <v>96</v>
      </c>
      <c r="B58" s="17" t="s">
        <v>38</v>
      </c>
      <c r="C58" s="17" t="s">
        <v>44</v>
      </c>
      <c r="D58" s="18">
        <v>0</v>
      </c>
      <c r="E58" s="18">
        <f t="shared" si="1"/>
        <v>0</v>
      </c>
      <c r="F58" s="19"/>
      <c r="G58" s="20">
        <f>_xlfn.XLOOKUP(Table1[[#This Row],[Type]],Table2[Area],Table2[Order],"nf",0,1)</f>
        <v>9</v>
      </c>
      <c r="M58" s="11"/>
      <c r="N58" s="11"/>
      <c r="O58" s="11"/>
    </row>
    <row r="59" spans="1:15" x14ac:dyDescent="0.3">
      <c r="A59" s="17" t="s">
        <v>121</v>
      </c>
      <c r="B59" s="17" t="s">
        <v>38</v>
      </c>
      <c r="C59" s="17" t="s">
        <v>64</v>
      </c>
      <c r="D59" s="18">
        <v>0</v>
      </c>
      <c r="E59" s="18">
        <f t="shared" si="1"/>
        <v>0</v>
      </c>
      <c r="F59" s="19"/>
      <c r="G59" s="20">
        <f>_xlfn.XLOOKUP(Table1[[#This Row],[Type]],Table2[Area],Table2[Order],"nf",0,1)</f>
        <v>9</v>
      </c>
      <c r="M59" s="11"/>
      <c r="N59" s="11"/>
      <c r="O59" s="11"/>
    </row>
    <row r="60" spans="1:15" x14ac:dyDescent="0.3">
      <c r="A60" s="17" t="s">
        <v>113</v>
      </c>
      <c r="B60" s="17" t="s">
        <v>38</v>
      </c>
      <c r="C60" s="17" t="s">
        <v>59</v>
      </c>
      <c r="D60" s="18">
        <v>0</v>
      </c>
      <c r="E60" s="18">
        <f t="shared" si="1"/>
        <v>0</v>
      </c>
      <c r="F60" s="19"/>
      <c r="G60" s="20">
        <f>_xlfn.XLOOKUP(Table1[[#This Row],[Type]],Table2[Area],Table2[Order],"nf",0,1)</f>
        <v>9</v>
      </c>
      <c r="M60" s="11"/>
      <c r="N60" s="11"/>
      <c r="O60" s="11"/>
    </row>
    <row r="61" spans="1:15" x14ac:dyDescent="0.3">
      <c r="A61" s="17" t="s">
        <v>119</v>
      </c>
      <c r="B61" s="17" t="s">
        <v>38</v>
      </c>
      <c r="C61" s="17" t="s">
        <v>141</v>
      </c>
      <c r="D61" s="18">
        <v>0</v>
      </c>
      <c r="E61" s="18">
        <f t="shared" ref="E61:E69" si="2">D61*1.2</f>
        <v>0</v>
      </c>
      <c r="F61" s="19"/>
      <c r="G61" s="20">
        <f>_xlfn.XLOOKUP(Table1[[#This Row],[Type]],Table2[Area],Table2[Order],"nf",0,1)</f>
        <v>9</v>
      </c>
      <c r="M61" s="11"/>
      <c r="N61" s="11"/>
      <c r="O61" s="11"/>
    </row>
    <row r="62" spans="1:15" x14ac:dyDescent="0.3">
      <c r="A62" s="17" t="s">
        <v>91</v>
      </c>
      <c r="B62" s="17" t="s">
        <v>38</v>
      </c>
      <c r="C62" s="17" t="s">
        <v>39</v>
      </c>
      <c r="D62" s="18">
        <v>0</v>
      </c>
      <c r="E62" s="18">
        <f t="shared" si="2"/>
        <v>0</v>
      </c>
      <c r="F62" s="19"/>
      <c r="G62" s="20">
        <f>_xlfn.XLOOKUP(Table1[[#This Row],[Type]],Table2[Area],Table2[Order],"nf",0,1)</f>
        <v>9</v>
      </c>
      <c r="M62" s="11"/>
      <c r="N62" s="11"/>
      <c r="O62" s="11"/>
    </row>
    <row r="63" spans="1:15" x14ac:dyDescent="0.3">
      <c r="A63" s="17" t="s">
        <v>97</v>
      </c>
      <c r="B63" s="17" t="s">
        <v>38</v>
      </c>
      <c r="C63" s="17" t="s">
        <v>45</v>
      </c>
      <c r="D63" s="18">
        <v>0</v>
      </c>
      <c r="E63" s="18">
        <f t="shared" si="2"/>
        <v>0</v>
      </c>
      <c r="F63" s="19"/>
      <c r="G63" s="20">
        <f>_xlfn.XLOOKUP(Table1[[#This Row],[Type]],Table2[Area],Table2[Order],"nf",0,1)</f>
        <v>9</v>
      </c>
      <c r="M63" s="11"/>
      <c r="N63" s="11"/>
      <c r="O63" s="11"/>
    </row>
    <row r="64" spans="1:15" x14ac:dyDescent="0.3">
      <c r="A64" s="17" t="s">
        <v>112</v>
      </c>
      <c r="B64" s="17" t="s">
        <v>38</v>
      </c>
      <c r="C64" s="17" t="s">
        <v>58</v>
      </c>
      <c r="D64" s="18">
        <v>0</v>
      </c>
      <c r="E64" s="18">
        <f t="shared" si="2"/>
        <v>0</v>
      </c>
      <c r="F64" s="19"/>
      <c r="G64" s="20">
        <f>_xlfn.XLOOKUP(Table1[[#This Row],[Type]],Table2[Area],Table2[Order],"nf",0,1)</f>
        <v>9</v>
      </c>
      <c r="M64" s="11"/>
      <c r="N64" s="11"/>
      <c r="O64" s="11"/>
    </row>
    <row r="65" spans="1:15" x14ac:dyDescent="0.3">
      <c r="A65" s="17" t="s">
        <v>128</v>
      </c>
      <c r="B65" s="17" t="s">
        <v>38</v>
      </c>
      <c r="C65" s="17" t="s">
        <v>71</v>
      </c>
      <c r="D65" s="18"/>
      <c r="E65" s="18">
        <f t="shared" si="2"/>
        <v>0</v>
      </c>
      <c r="F65" s="19"/>
      <c r="G65" s="20">
        <f>_xlfn.XLOOKUP(Table1[[#This Row],[Type]],Table2[Area],Table2[Order],"nf",0,1)</f>
        <v>9</v>
      </c>
      <c r="M65" s="11"/>
      <c r="N65" s="11"/>
      <c r="O65" s="11"/>
    </row>
    <row r="66" spans="1:15" x14ac:dyDescent="0.3">
      <c r="A66" s="17" t="s">
        <v>114</v>
      </c>
      <c r="B66" s="17" t="s">
        <v>38</v>
      </c>
      <c r="C66" s="17" t="s">
        <v>60</v>
      </c>
      <c r="D66" s="18">
        <v>0</v>
      </c>
      <c r="E66" s="18">
        <f t="shared" si="2"/>
        <v>0</v>
      </c>
      <c r="F66" s="19"/>
      <c r="G66" s="20">
        <f>_xlfn.XLOOKUP(Table1[[#This Row],[Type]],Table2[Area],Table2[Order],"nf",0,1)</f>
        <v>9</v>
      </c>
      <c r="M66" s="11"/>
      <c r="N66" s="11"/>
      <c r="O66" s="11"/>
    </row>
    <row r="67" spans="1:15" x14ac:dyDescent="0.3">
      <c r="A67" s="7" t="s">
        <v>133</v>
      </c>
      <c r="B67" s="7" t="s">
        <v>136</v>
      </c>
      <c r="C67" s="7" t="s">
        <v>9</v>
      </c>
      <c r="D67" s="5">
        <v>0</v>
      </c>
      <c r="E67" s="5">
        <f t="shared" si="2"/>
        <v>0</v>
      </c>
      <c r="F67" s="6"/>
      <c r="G67" s="14">
        <f>_xlfn.XLOOKUP(Table1[[#This Row],[Type]],Table2[Area],Table2[Order],"nf",0,1)</f>
        <v>10</v>
      </c>
      <c r="M67" s="11"/>
      <c r="N67" s="11"/>
      <c r="O67" s="11"/>
    </row>
    <row r="68" spans="1:15" x14ac:dyDescent="0.3">
      <c r="A68" s="7" t="s">
        <v>134</v>
      </c>
      <c r="B68" s="7" t="s">
        <v>136</v>
      </c>
      <c r="C68" s="7" t="s">
        <v>12</v>
      </c>
      <c r="D68" s="5">
        <v>0</v>
      </c>
      <c r="E68" s="5">
        <f t="shared" si="2"/>
        <v>0</v>
      </c>
      <c r="F68" s="6"/>
      <c r="G68" s="14">
        <f>_xlfn.XLOOKUP(Table1[[#This Row],[Type]],Table2[Area],Table2[Order],"nf",0,1)</f>
        <v>10</v>
      </c>
      <c r="M68" s="11"/>
      <c r="N68" s="11"/>
      <c r="O68" s="11"/>
    </row>
    <row r="69" spans="1:15" x14ac:dyDescent="0.3">
      <c r="A69" s="7" t="s">
        <v>135</v>
      </c>
      <c r="B69" s="7" t="s">
        <v>136</v>
      </c>
      <c r="C69" s="7" t="s">
        <v>13</v>
      </c>
      <c r="D69" s="5">
        <v>0</v>
      </c>
      <c r="E69" s="5">
        <f t="shared" si="2"/>
        <v>0</v>
      </c>
      <c r="F69" s="6"/>
      <c r="G69" s="14">
        <f>_xlfn.XLOOKUP(Table1[[#This Row],[Type]],Table2[Area],Table2[Order],"nf",0,1)</f>
        <v>10</v>
      </c>
      <c r="M69" s="11"/>
      <c r="N69" s="11"/>
      <c r="O69" s="11"/>
    </row>
    <row r="70" spans="1:15" x14ac:dyDescent="0.3">
      <c r="A70" t="s">
        <v>11</v>
      </c>
      <c r="D70" s="2">
        <f>SUBTOTAL(109,Table1[Price Ex VAT])</f>
        <v>0</v>
      </c>
      <c r="E70" s="2">
        <f>SUBTOTAL(109,Table1[Price Inc VAT])</f>
        <v>0</v>
      </c>
      <c r="F70" s="3">
        <f>SUBTOTAL(103,Table1[Notes])</f>
        <v>1</v>
      </c>
      <c r="G70" s="15"/>
      <c r="M70" s="11"/>
      <c r="N70" s="11"/>
      <c r="O70" s="11"/>
    </row>
    <row r="71" spans="1:15" x14ac:dyDescent="0.3">
      <c r="M71" s="11"/>
      <c r="N71" s="11"/>
      <c r="O71" s="11"/>
    </row>
    <row r="72" spans="1:15" x14ac:dyDescent="0.3">
      <c r="M72" s="11"/>
      <c r="N72" s="11"/>
      <c r="O72" s="11"/>
    </row>
    <row r="73" spans="1:15" x14ac:dyDescent="0.3">
      <c r="M73" s="11"/>
      <c r="N73" s="11"/>
      <c r="O73" s="11"/>
    </row>
    <row r="74" spans="1:15" x14ac:dyDescent="0.3">
      <c r="M74" s="11"/>
      <c r="N74" s="11"/>
      <c r="O74" s="11"/>
    </row>
    <row r="75" spans="1:15" x14ac:dyDescent="0.3">
      <c r="M75" s="11"/>
      <c r="N75" s="11"/>
      <c r="O75" s="11"/>
    </row>
    <row r="76" spans="1:15" x14ac:dyDescent="0.3">
      <c r="M76" s="11"/>
      <c r="N76" s="11"/>
      <c r="O76" s="11"/>
    </row>
    <row r="77" spans="1:15" x14ac:dyDescent="0.3">
      <c r="M77" s="11"/>
      <c r="N77" s="11"/>
      <c r="O77" s="11"/>
    </row>
    <row r="78" spans="1:15" x14ac:dyDescent="0.3">
      <c r="M78" s="11"/>
      <c r="N78" s="11"/>
      <c r="O78" s="11"/>
    </row>
    <row r="79" spans="1:15" x14ac:dyDescent="0.3">
      <c r="L79" s="11"/>
      <c r="M79" s="11"/>
      <c r="N79" s="11"/>
    </row>
    <row r="80" spans="1:15" x14ac:dyDescent="0.3">
      <c r="L80" s="11"/>
      <c r="M80" s="11"/>
      <c r="N80" s="11"/>
    </row>
    <row r="81" spans="11:14" x14ac:dyDescent="0.3">
      <c r="L81" s="11"/>
      <c r="M81" s="11"/>
      <c r="N81" s="11"/>
    </row>
    <row r="82" spans="11:14" x14ac:dyDescent="0.3">
      <c r="L82" s="11"/>
      <c r="M82" s="11"/>
      <c r="N82" s="11"/>
    </row>
    <row r="83" spans="11:14" x14ac:dyDescent="0.3">
      <c r="L83" s="11"/>
      <c r="M83" s="11"/>
      <c r="N83" s="11"/>
    </row>
    <row r="84" spans="11:14" x14ac:dyDescent="0.3">
      <c r="L84" s="11"/>
      <c r="M84" s="11"/>
      <c r="N84" s="11"/>
    </row>
    <row r="85" spans="11:14" x14ac:dyDescent="0.3">
      <c r="L85" s="11"/>
      <c r="M85" s="11"/>
      <c r="N85" s="11"/>
    </row>
    <row r="86" spans="11:14" x14ac:dyDescent="0.3">
      <c r="L86" s="11"/>
      <c r="M86" s="11"/>
      <c r="N86" s="11"/>
    </row>
    <row r="87" spans="11:14" x14ac:dyDescent="0.3">
      <c r="L87" s="11"/>
      <c r="M87" s="11"/>
      <c r="N87" s="11"/>
    </row>
    <row r="88" spans="11:14" x14ac:dyDescent="0.3">
      <c r="L88" s="11"/>
      <c r="M88" s="11"/>
      <c r="N88" s="11"/>
    </row>
    <row r="89" spans="11:14" x14ac:dyDescent="0.3">
      <c r="L89" s="11"/>
      <c r="M89" s="11"/>
      <c r="N89" s="11"/>
    </row>
    <row r="90" spans="11:14" x14ac:dyDescent="0.3">
      <c r="K90" s="11"/>
      <c r="L90" s="11"/>
      <c r="M90" s="11"/>
    </row>
    <row r="91" spans="11:14" x14ac:dyDescent="0.3">
      <c r="K91" s="11"/>
      <c r="L91" s="11"/>
      <c r="M91" s="11"/>
    </row>
  </sheetData>
  <mergeCells count="2">
    <mergeCell ref="A3:B3"/>
    <mergeCell ref="C3:E3"/>
  </mergeCells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40DC7-B8C4-42CB-8ECD-FB382D56B588}">
  <dimension ref="E3:F13"/>
  <sheetViews>
    <sheetView workbookViewId="0">
      <selection activeCell="I7" sqref="I7"/>
    </sheetView>
  </sheetViews>
  <sheetFormatPr defaultRowHeight="14.4" x14ac:dyDescent="0.3"/>
  <cols>
    <col min="5" max="5" width="12.109375" bestFit="1" customWidth="1"/>
  </cols>
  <sheetData>
    <row r="3" spans="5:6" x14ac:dyDescent="0.3">
      <c r="E3" t="s">
        <v>138</v>
      </c>
      <c r="F3" t="s">
        <v>137</v>
      </c>
    </row>
    <row r="4" spans="5:6" x14ac:dyDescent="0.3">
      <c r="E4" t="s">
        <v>16</v>
      </c>
      <c r="F4">
        <v>1</v>
      </c>
    </row>
    <row r="5" spans="5:6" x14ac:dyDescent="0.3">
      <c r="E5" t="s">
        <v>29</v>
      </c>
      <c r="F5">
        <v>2</v>
      </c>
    </row>
    <row r="6" spans="5:6" x14ac:dyDescent="0.3">
      <c r="E6" t="s">
        <v>32</v>
      </c>
      <c r="F6">
        <v>3</v>
      </c>
    </row>
    <row r="7" spans="5:6" x14ac:dyDescent="0.3">
      <c r="E7" t="s">
        <v>34</v>
      </c>
      <c r="F7">
        <v>4</v>
      </c>
    </row>
    <row r="8" spans="5:6" x14ac:dyDescent="0.3">
      <c r="E8" t="s">
        <v>25</v>
      </c>
      <c r="F8">
        <v>5</v>
      </c>
    </row>
    <row r="9" spans="5:6" x14ac:dyDescent="0.3">
      <c r="E9" t="s">
        <v>14</v>
      </c>
      <c r="F9">
        <v>6</v>
      </c>
    </row>
    <row r="10" spans="5:6" x14ac:dyDescent="0.3">
      <c r="E10" t="s">
        <v>17</v>
      </c>
      <c r="F10">
        <v>7</v>
      </c>
    </row>
    <row r="11" spans="5:6" x14ac:dyDescent="0.3">
      <c r="E11" t="s">
        <v>19</v>
      </c>
      <c r="F11">
        <v>8</v>
      </c>
    </row>
    <row r="12" spans="5:6" x14ac:dyDescent="0.3">
      <c r="E12" t="s">
        <v>38</v>
      </c>
      <c r="F12">
        <v>9</v>
      </c>
    </row>
    <row r="13" spans="5:6" x14ac:dyDescent="0.3">
      <c r="E13" t="s">
        <v>136</v>
      </c>
      <c r="F13">
        <v>10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35B51474E5045A5D2C2DF5100F8FF" ma:contentTypeVersion="12" ma:contentTypeDescription="Create a new document." ma:contentTypeScope="" ma:versionID="cb09a623cc224e7572de941a13fe5e9e">
  <xsd:schema xmlns:xsd="http://www.w3.org/2001/XMLSchema" xmlns:xs="http://www.w3.org/2001/XMLSchema" xmlns:p="http://schemas.microsoft.com/office/2006/metadata/properties" xmlns:ns2="75eea29f-bc95-4f8d-a1de-d94bd31a5c37" targetNamespace="http://schemas.microsoft.com/office/2006/metadata/properties" ma:root="true" ma:fieldsID="6512cc061768716ff38d1dfe48e7639e" ns2:_="">
    <xsd:import namespace="75eea29f-bc95-4f8d-a1de-d94bd31a5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ea29f-bc95-4f8d-a1de-d94bd31a5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097c58-283c-4470-b96b-7a0b8016d5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eea29f-bc95-4f8d-a1de-d94bd31a5c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1C069-2A5A-4A0F-8852-B6BE239E6CAB}"/>
</file>

<file path=customXml/itemProps2.xml><?xml version="1.0" encoding="utf-8"?>
<ds:datastoreItem xmlns:ds="http://schemas.openxmlformats.org/officeDocument/2006/customXml" ds:itemID="{C385F0F1-A7EC-49F8-ACE6-05302891D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9536F5-46B7-42E5-A391-9672F54F23CB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75eea29f-bc95-4f8d-a1de-d94bd31a5c37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Hoyle</dc:creator>
  <cp:lastModifiedBy>Jayne Chamberlain</cp:lastModifiedBy>
  <dcterms:created xsi:type="dcterms:W3CDTF">2026-03-20T09:00:50Z</dcterms:created>
  <dcterms:modified xsi:type="dcterms:W3CDTF">2026-03-25T08:05:06Z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0x01010059735B51474E5045A5D2C2DF5100F8FF</vt:lpwstr>
  </property>
  <property fmtid="{D5CDD505-2E9C-101B-9397-08002B2CF9AE}" pid="3" name="MediaServiceImageTags">
    <vt:lpwstr/>
  </property>
</Properties>
</file>