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tcconsultlimited-my.sharepoint.com/personal/reeceglover_tc-consult_co_uk/Documents/Desktop/Porthcawl/Appendix C – Pricing Document/"/>
    </mc:Choice>
  </mc:AlternateContent>
  <xr:revisionPtr revIDLastSave="138" documentId="8_{C6CB2EAD-16C9-4F96-A50B-CE23E451FBA5}" xr6:coauthVersionLast="47" xr6:coauthVersionMax="47" xr10:uidLastSave="{67516755-7FF3-44E7-B4A4-165A129D3EB7}"/>
  <bookViews>
    <workbookView xWindow="-120" yWindow="-120" windowWidth="29040" windowHeight="15720" tabRatio="897" activeTab="1" xr2:uid="{00000000-000D-0000-FFFF-FFFF00000000}"/>
  </bookViews>
  <sheets>
    <sheet name="Cover " sheetId="155" r:id="rId1"/>
    <sheet name="PRICING DOCUMENT - SUMMARY " sheetId="160" r:id="rId2"/>
    <sheet name="1.1 Priority 1" sheetId="173" r:id="rId3"/>
    <sheet name="1.2 Priority 2" sheetId="174" r:id="rId4"/>
    <sheet name="1.3 Priority 3" sheetId="175" r:id="rId5"/>
    <sheet name="2 Prelims" sheetId="163" r:id="rId6"/>
    <sheet name="Rear Cover" sheetId="156" r:id="rId7"/>
  </sheets>
  <externalReferences>
    <externalReference r:id="rId8"/>
    <externalReference r:id="rId9"/>
    <externalReference r:id="rId10"/>
    <externalReference r:id="rId11"/>
    <externalReference r:id="rId12"/>
  </externalReferences>
  <definedNames>
    <definedName name="actcum">OFFSET('[1]2-Cash Flow'!$E$53,0,0,COUNTA('[1]2-Cash Flow'!$E$1:$E$65536),1)</definedName>
    <definedName name="actmonth">OFFSET('[1]2-Cash Flow'!$F$53,0,0,COUNTA('[1]2-Cash Flow'!$F$1:$F$65536),1)</definedName>
    <definedName name="Cover">'[2]1B ADVANCE - Substructure'!#REF!</definedName>
    <definedName name="EastBute">#REF!</definedName>
    <definedName name="Gyratory">#REF!</definedName>
    <definedName name="Main">#REF!</definedName>
    <definedName name="PCforecastfinal">#REF!</definedName>
    <definedName name="PDR_Link">#REF!</definedName>
    <definedName name="_xlnm.Print_Area" localSheetId="2">'1.1 Priority 1'!$A$1:$H$240</definedName>
    <definedName name="_xlnm.Print_Area" localSheetId="3">'1.2 Priority 2'!$A$1:$H$296</definedName>
    <definedName name="_xlnm.Print_Area" localSheetId="4">'1.3 Priority 3'!$A$1:$H$113</definedName>
    <definedName name="_xlnm.Print_Area" localSheetId="5">'2 Prelims'!$A$1:$F$161</definedName>
    <definedName name="_xlnm.Print_Area" localSheetId="0">'Cover '!$A$1:$A$2</definedName>
    <definedName name="_xlnm.Print_Area" localSheetId="1">'PRICING DOCUMENT - SUMMARY '!$A$1:$D$41</definedName>
    <definedName name="_xlnm.Print_Area" localSheetId="6">'Rear Cover'!$A$1:$G$65</definedName>
    <definedName name="Print_Area_0" localSheetId="5">'2 Prelims'!$A$1:$F$162</definedName>
    <definedName name="Print_Area_0_0" localSheetId="5">'2 Prelims'!$A$1:$F$162</definedName>
    <definedName name="Print_Area_0_0_0" localSheetId="5">'2 Prelims'!$A$1:$F$162</definedName>
    <definedName name="Print_Area_0_0_0_0" localSheetId="5">'2 Prelims'!$A$1:$F$162</definedName>
    <definedName name="Print_Area_0_0_0_0_0" localSheetId="5">'2 Prelims'!$A$1:$F$162</definedName>
    <definedName name="_xlnm.Print_Titles" localSheetId="2">'1.1 Priority 1'!$1:$7</definedName>
    <definedName name="_xlnm.Print_Titles" localSheetId="3">'1.2 Priority 2'!$1:$7</definedName>
    <definedName name="_xlnm.Print_Titles" localSheetId="4">'1.3 Priority 3'!$1:$7</definedName>
    <definedName name="_xlnm.Print_Titles" localSheetId="5">'2 Prelims'!$1:$7</definedName>
    <definedName name="Print_Titles_0" localSheetId="5">'2 Prelims'!$1:$7</definedName>
    <definedName name="Print_Titles_0_0" localSheetId="5">'2 Prelims'!$1:$7</definedName>
    <definedName name="Print_Titles_0_0_0" localSheetId="5">'2 Prelims'!$1:$7</definedName>
    <definedName name="Print_Titles_0_0_0_0" localSheetId="5">'2 Prelims'!$1:$7</definedName>
    <definedName name="Print_Titles_0_0_0_0_0" localSheetId="5">'2 Prelims'!$1:$7</definedName>
    <definedName name="projcum">OFFSET('[3]Cash Flow'!$C$53,0,0,COUNTA('[3]Cash Flow'!$C$1:$C$65536),1)</definedName>
    <definedName name="project">[3]Notes!$E$34</definedName>
    <definedName name="projmonthly">OFFSET('[3]Cash Flow'!$D$53,0,0,COUNTA('[3]Cash Flow'!$D$1:$D$65536),1)</definedName>
    <definedName name="projmonthmax">OFFSET('[3]Cash Flow'!$B$53,0,0,MATCH('[3]Cash Flow'!$E$45,'[3]Cash Flow'!$B$53:$B$102,0),1)</definedName>
    <definedName name="Provforecastfinal">#REF!</definedName>
    <definedName name="reportno">[3]Notes!$E$35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2" i="160" l="1"/>
  <c r="D18" i="160"/>
  <c r="A4" i="163"/>
  <c r="D15" i="160"/>
  <c r="F160" i="163"/>
  <c r="F52" i="163"/>
  <c r="F53" i="163"/>
  <c r="F54" i="163"/>
  <c r="F55" i="163"/>
  <c r="F56" i="163"/>
  <c r="F57" i="163"/>
  <c r="F58" i="163"/>
  <c r="F59" i="163"/>
  <c r="F60" i="163"/>
  <c r="F61" i="163"/>
  <c r="F62" i="163"/>
  <c r="F51" i="163"/>
  <c r="F13" i="163"/>
  <c r="F14" i="163"/>
  <c r="F15" i="163"/>
  <c r="F16" i="163"/>
  <c r="F17" i="163"/>
  <c r="F18" i="163"/>
  <c r="F19" i="163"/>
  <c r="F20" i="163"/>
  <c r="F21" i="163"/>
  <c r="F22" i="163"/>
  <c r="F23" i="163"/>
  <c r="F24" i="163"/>
  <c r="F25" i="163"/>
  <c r="F26" i="163"/>
  <c r="F27" i="163"/>
  <c r="F28" i="163"/>
  <c r="F29" i="163"/>
  <c r="F30" i="163"/>
  <c r="F31" i="163"/>
  <c r="F32" i="163"/>
  <c r="F33" i="163"/>
  <c r="F34" i="163"/>
  <c r="F35" i="163"/>
  <c r="F36" i="163"/>
  <c r="F37" i="163"/>
  <c r="F38" i="163"/>
  <c r="F39" i="163"/>
  <c r="F40" i="163"/>
  <c r="F41" i="163"/>
  <c r="F12" i="163"/>
  <c r="A5" i="175"/>
  <c r="A5" i="174"/>
  <c r="G93" i="175"/>
  <c r="G89" i="175"/>
  <c r="G87" i="175"/>
  <c r="G86" i="175"/>
  <c r="G85" i="175"/>
  <c r="G84" i="175"/>
  <c r="G83" i="175"/>
  <c r="B80" i="175"/>
  <c r="G72" i="175"/>
  <c r="G70" i="175"/>
  <c r="G69" i="175"/>
  <c r="G68" i="175"/>
  <c r="G67" i="175"/>
  <c r="G66" i="175"/>
  <c r="G63" i="175"/>
  <c r="G61" i="175"/>
  <c r="G59" i="175"/>
  <c r="G57" i="175"/>
  <c r="G51" i="175"/>
  <c r="G50" i="175"/>
  <c r="G49" i="175"/>
  <c r="G38" i="175"/>
  <c r="G37" i="175"/>
  <c r="G36" i="175"/>
  <c r="G35" i="175"/>
  <c r="G34" i="175"/>
  <c r="G33" i="175"/>
  <c r="G32" i="175"/>
  <c r="G31" i="175"/>
  <c r="G28" i="175"/>
  <c r="G26" i="175"/>
  <c r="G24" i="175"/>
  <c r="G21" i="175"/>
  <c r="G20" i="175"/>
  <c r="G19" i="175"/>
  <c r="G16" i="175"/>
  <c r="A2" i="175"/>
  <c r="A2" i="163" s="1"/>
  <c r="A1" i="175"/>
  <c r="A1" i="163" s="1"/>
  <c r="G268" i="174"/>
  <c r="G266" i="174"/>
  <c r="G264" i="174"/>
  <c r="G247" i="174"/>
  <c r="G246" i="174"/>
  <c r="G243" i="174"/>
  <c r="G242" i="174"/>
  <c r="G241" i="174"/>
  <c r="G240" i="174"/>
  <c r="G237" i="174"/>
  <c r="G236" i="174"/>
  <c r="G235" i="174"/>
  <c r="G232" i="174"/>
  <c r="G230" i="174"/>
  <c r="G229" i="174"/>
  <c r="G228" i="174"/>
  <c r="G227" i="174"/>
  <c r="G226" i="174"/>
  <c r="G225" i="174"/>
  <c r="G224" i="174"/>
  <c r="G223" i="174"/>
  <c r="G222" i="174"/>
  <c r="G221" i="174"/>
  <c r="G220" i="174"/>
  <c r="G219" i="174"/>
  <c r="G204" i="174"/>
  <c r="G203" i="174"/>
  <c r="G202" i="174"/>
  <c r="G201" i="174"/>
  <c r="G200" i="174"/>
  <c r="G199" i="174"/>
  <c r="G198" i="174"/>
  <c r="G197" i="174"/>
  <c r="G196" i="174"/>
  <c r="G195" i="174"/>
  <c r="G194" i="174"/>
  <c r="G193" i="174"/>
  <c r="G190" i="174"/>
  <c r="G189" i="174"/>
  <c r="G186" i="174"/>
  <c r="G185" i="174"/>
  <c r="G182" i="174"/>
  <c r="G181" i="174"/>
  <c r="G180" i="174"/>
  <c r="G179" i="174"/>
  <c r="G178" i="174"/>
  <c r="G177" i="174"/>
  <c r="G176" i="174"/>
  <c r="G161" i="174"/>
  <c r="G160" i="174"/>
  <c r="G159" i="174"/>
  <c r="G158" i="174"/>
  <c r="G157" i="174"/>
  <c r="G156" i="174"/>
  <c r="G153" i="174"/>
  <c r="G152" i="174"/>
  <c r="G151" i="174"/>
  <c r="G150" i="174"/>
  <c r="G147" i="174"/>
  <c r="G146" i="174"/>
  <c r="G145" i="174"/>
  <c r="G140" i="174"/>
  <c r="G139" i="174"/>
  <c r="G138" i="174"/>
  <c r="G137" i="174"/>
  <c r="G136" i="174"/>
  <c r="G135" i="174"/>
  <c r="G134" i="174"/>
  <c r="G133" i="174"/>
  <c r="G132" i="174"/>
  <c r="G131" i="174"/>
  <c r="G130" i="174"/>
  <c r="G113" i="174"/>
  <c r="G108" i="174"/>
  <c r="G102" i="174"/>
  <c r="G97" i="174"/>
  <c r="G90" i="174"/>
  <c r="B88" i="174"/>
  <c r="B127" i="174" s="1"/>
  <c r="B173" i="174" s="1"/>
  <c r="B216" i="174" s="1"/>
  <c r="B260" i="174" s="1"/>
  <c r="G74" i="174"/>
  <c r="G73" i="174"/>
  <c r="G72" i="174"/>
  <c r="G71" i="174"/>
  <c r="G70" i="174"/>
  <c r="G69" i="174"/>
  <c r="G68" i="174"/>
  <c r="G67" i="174"/>
  <c r="G66" i="174"/>
  <c r="G65" i="174"/>
  <c r="G64" i="174"/>
  <c r="G61" i="174"/>
  <c r="G58" i="174"/>
  <c r="G55" i="174"/>
  <c r="G52" i="174"/>
  <c r="G51" i="174"/>
  <c r="G50" i="174"/>
  <c r="G49" i="174"/>
  <c r="G40" i="174"/>
  <c r="G39" i="174"/>
  <c r="G36" i="174"/>
  <c r="G35" i="174"/>
  <c r="G34" i="174"/>
  <c r="G31" i="174"/>
  <c r="G30" i="174"/>
  <c r="G29" i="174"/>
  <c r="D28" i="174"/>
  <c r="G28" i="174" s="1"/>
  <c r="G27" i="174"/>
  <c r="G26" i="174"/>
  <c r="G23" i="174"/>
  <c r="G22" i="174"/>
  <c r="G21" i="174"/>
  <c r="G20" i="174"/>
  <c r="G19" i="174"/>
  <c r="G18" i="174"/>
  <c r="G17" i="174"/>
  <c r="A2" i="174"/>
  <c r="A1" i="174"/>
  <c r="G210" i="173"/>
  <c r="G209" i="173"/>
  <c r="G208" i="173"/>
  <c r="G198" i="173"/>
  <c r="G197" i="173"/>
  <c r="G196" i="173"/>
  <c r="G195" i="173"/>
  <c r="G194" i="173"/>
  <c r="G193" i="173"/>
  <c r="G192" i="173"/>
  <c r="G189" i="173"/>
  <c r="G188" i="173"/>
  <c r="G187" i="173"/>
  <c r="G186" i="173"/>
  <c r="G185" i="173"/>
  <c r="G182" i="173"/>
  <c r="G181" i="173"/>
  <c r="G180" i="173"/>
  <c r="G179" i="173"/>
  <c r="G178" i="173"/>
  <c r="G177" i="173"/>
  <c r="G176" i="173"/>
  <c r="G173" i="173"/>
  <c r="G172" i="173"/>
  <c r="G171" i="173"/>
  <c r="G162" i="173"/>
  <c r="G161" i="173"/>
  <c r="G160" i="173"/>
  <c r="G159" i="173"/>
  <c r="G158" i="173"/>
  <c r="G157" i="173"/>
  <c r="G156" i="173"/>
  <c r="G155" i="173"/>
  <c r="G154" i="173"/>
  <c r="G151" i="173"/>
  <c r="G150" i="173"/>
  <c r="G149" i="173"/>
  <c r="G148" i="173"/>
  <c r="G147" i="173"/>
  <c r="G146" i="173"/>
  <c r="G145" i="173"/>
  <c r="G144" i="173"/>
  <c r="G143" i="173"/>
  <c r="G140" i="173"/>
  <c r="G139" i="173"/>
  <c r="D137" i="173"/>
  <c r="D138" i="173" s="1"/>
  <c r="G134" i="173"/>
  <c r="G133" i="173"/>
  <c r="G132" i="173"/>
  <c r="G131" i="173"/>
  <c r="G130" i="173"/>
  <c r="D121" i="173"/>
  <c r="G121" i="173" s="1"/>
  <c r="G120" i="173"/>
  <c r="G119" i="173"/>
  <c r="G118" i="173"/>
  <c r="D117" i="173"/>
  <c r="G116" i="173"/>
  <c r="D113" i="173"/>
  <c r="G113" i="173" s="1"/>
  <c r="G112" i="173"/>
  <c r="G111" i="173"/>
  <c r="G110" i="173"/>
  <c r="G109" i="173"/>
  <c r="D108" i="173"/>
  <c r="G108" i="173" s="1"/>
  <c r="G107" i="173"/>
  <c r="G104" i="173"/>
  <c r="D99" i="173"/>
  <c r="D100" i="173" s="1"/>
  <c r="G100" i="173" s="1"/>
  <c r="G98" i="173"/>
  <c r="G95" i="173"/>
  <c r="G94" i="173"/>
  <c r="G93" i="173"/>
  <c r="G85" i="173"/>
  <c r="G84" i="173"/>
  <c r="G83" i="173"/>
  <c r="G82" i="173"/>
  <c r="G81" i="173"/>
  <c r="G80" i="173"/>
  <c r="G79" i="173"/>
  <c r="G78" i="173"/>
  <c r="G75" i="173"/>
  <c r="G74" i="173"/>
  <c r="G73" i="173"/>
  <c r="G72" i="173"/>
  <c r="D71" i="173"/>
  <c r="G71" i="173" s="1"/>
  <c r="G70" i="173"/>
  <c r="G69" i="173"/>
  <c r="B66" i="173"/>
  <c r="B91" i="173" s="1"/>
  <c r="B127" i="173" s="1"/>
  <c r="B168" i="173" s="1"/>
  <c r="B204" i="173" s="1"/>
  <c r="G60" i="173"/>
  <c r="G57" i="173"/>
  <c r="G56" i="173"/>
  <c r="G55" i="173"/>
  <c r="G54" i="173"/>
  <c r="D53" i="173"/>
  <c r="G53" i="173" s="1"/>
  <c r="G52" i="173"/>
  <c r="G51" i="173"/>
  <c r="G50" i="173"/>
  <c r="G49" i="173"/>
  <c r="G48" i="173"/>
  <c r="G47" i="173"/>
  <c r="G46" i="173"/>
  <c r="G45" i="173"/>
  <c r="G34" i="173"/>
  <c r="G33" i="173"/>
  <c r="G32" i="173"/>
  <c r="G29" i="173"/>
  <c r="G28" i="173"/>
  <c r="D27" i="173"/>
  <c r="G27" i="173" s="1"/>
  <c r="G26" i="173"/>
  <c r="G25" i="173"/>
  <c r="D24" i="173"/>
  <c r="G24" i="173" s="1"/>
  <c r="D23" i="173"/>
  <c r="G23" i="173" s="1"/>
  <c r="D22" i="173"/>
  <c r="G22" i="173" s="1"/>
  <c r="G21" i="173"/>
  <c r="G19" i="173"/>
  <c r="G18" i="173"/>
  <c r="G17" i="173"/>
  <c r="A2" i="173"/>
  <c r="A1" i="173"/>
  <c r="G42" i="175" l="1"/>
  <c r="G76" i="175" s="1"/>
  <c r="G112" i="175" s="1"/>
  <c r="D13" i="160" s="1"/>
  <c r="G42" i="174"/>
  <c r="G84" i="174" s="1"/>
  <c r="G123" i="174" s="1"/>
  <c r="G169" i="174" s="1"/>
  <c r="G138" i="173"/>
  <c r="G117" i="173"/>
  <c r="G137" i="173"/>
  <c r="G38" i="173"/>
  <c r="G62" i="173" s="1"/>
  <c r="G87" i="173" s="1"/>
  <c r="G99" i="173"/>
  <c r="G212" i="174" l="1"/>
  <c r="G256" i="174" s="1"/>
  <c r="G295" i="174" s="1"/>
  <c r="D12" i="160" s="1"/>
  <c r="G123" i="173"/>
  <c r="G164" i="173" l="1"/>
  <c r="G200" i="173" l="1"/>
  <c r="G239" i="173" s="1"/>
  <c r="D11" i="160" s="1"/>
</calcChain>
</file>

<file path=xl/sharedStrings.xml><?xml version="1.0" encoding="utf-8"?>
<sst xmlns="http://schemas.openxmlformats.org/spreadsheetml/2006/main" count="1158" uniqueCount="714">
  <si>
    <t>Total</t>
  </si>
  <si>
    <t>1.0</t>
  </si>
  <si>
    <t>2.0</t>
  </si>
  <si>
    <t>Unit</t>
  </si>
  <si>
    <t>PRICING SUMMARY</t>
  </si>
  <si>
    <t xml:space="preserve">TOTAL CARRIED TO FORM OF TENDER (excluding VAT) : </t>
  </si>
  <si>
    <t xml:space="preserve">Note: </t>
  </si>
  <si>
    <t>1.</t>
  </si>
  <si>
    <t xml:space="preserve">The Employer takes no responsibility for any formulae errors within this document. </t>
  </si>
  <si>
    <t>Tenderers should fully check that all formulae are correct prior to submission of tender.</t>
  </si>
  <si>
    <t>Design Manager</t>
  </si>
  <si>
    <t>Planner/Programmer</t>
  </si>
  <si>
    <t>Quantity</t>
  </si>
  <si>
    <t>Rate</t>
  </si>
  <si>
    <t>MANAGEMENT AND STAFF</t>
  </si>
  <si>
    <t>Construction / Operations Director</t>
  </si>
  <si>
    <t>Senior Project Manager</t>
  </si>
  <si>
    <t>Project Manager</t>
  </si>
  <si>
    <t>Construction Manager - School Building</t>
  </si>
  <si>
    <t>Site Manager 1</t>
  </si>
  <si>
    <t>Site Manager 2</t>
  </si>
  <si>
    <t>Managing Surveyor</t>
  </si>
  <si>
    <t>Senior QS</t>
  </si>
  <si>
    <t>Assistant QS</t>
  </si>
  <si>
    <t>Quality Manager</t>
  </si>
  <si>
    <t>Defects Manager/Soft Landings Delivery &amp; Management</t>
  </si>
  <si>
    <t>Assistant Building Manager</t>
  </si>
  <si>
    <t>Community Liaison &amp; Logistics Manager</t>
  </si>
  <si>
    <t>Senior Services Engineer</t>
  </si>
  <si>
    <t>Services Engineer</t>
  </si>
  <si>
    <t>Senior Site Engineer</t>
  </si>
  <si>
    <t>Engineer 1</t>
  </si>
  <si>
    <t>Engineer 2</t>
  </si>
  <si>
    <t>Foreman 1</t>
  </si>
  <si>
    <t>Foreman 2</t>
  </si>
  <si>
    <t>Foreman 3</t>
  </si>
  <si>
    <t>Gateman</t>
  </si>
  <si>
    <t>Assistant Gateman</t>
  </si>
  <si>
    <t>General Labourer(s)</t>
  </si>
  <si>
    <t>Document Controller/Quality Assurance</t>
  </si>
  <si>
    <t>Safety Advisor/Manager</t>
  </si>
  <si>
    <t>Environmental Advisor/Manager</t>
  </si>
  <si>
    <t>Secretary/Office Manager</t>
  </si>
  <si>
    <t>Other staff (Please state):</t>
  </si>
  <si>
    <t>.........................................................................</t>
  </si>
  <si>
    <t>TEMPORARY ACCOMMODATION/SERVICES</t>
  </si>
  <si>
    <t>Contractor offices</t>
  </si>
  <si>
    <t>Client offices</t>
  </si>
  <si>
    <t>Meeting rooms</t>
  </si>
  <si>
    <t>Canteen</t>
  </si>
  <si>
    <t>Canteen equipment</t>
  </si>
  <si>
    <t>Stores/containers</t>
  </si>
  <si>
    <t>Drying room</t>
  </si>
  <si>
    <t>Toilets</t>
  </si>
  <si>
    <t>Stairs</t>
  </si>
  <si>
    <t>Set up/removal accommodation</t>
  </si>
  <si>
    <t>Transport accommodation to/from site</t>
  </si>
  <si>
    <t>Local authority rates, fees and charges on temporary buildings</t>
  </si>
  <si>
    <t>Other accommodation requirements (please state):</t>
  </si>
  <si>
    <t>SERVICES &amp; FACILITIES</t>
  </si>
  <si>
    <t>Existing services surveys</t>
  </si>
  <si>
    <t>Temporary lighting &amp; power/connections/builders work - cabins &amp; site</t>
  </si>
  <si>
    <t>Temporary electricity - cabins running cost</t>
  </si>
  <si>
    <t>Temporary electricity - site running cost</t>
  </si>
  <si>
    <t>Temporary generators</t>
  </si>
  <si>
    <t>Temporary water for the works/connections/builders work</t>
  </si>
  <si>
    <t>Temporary water - running costs</t>
  </si>
  <si>
    <t>General fuel allowance</t>
  </si>
  <si>
    <t>Allow for all rates/fees/charges related to temporary works</t>
  </si>
  <si>
    <t>Fuel for testing and commissioning M&amp;E installations</t>
  </si>
  <si>
    <t>Telephone system</t>
  </si>
  <si>
    <t>Telephone line rental</t>
  </si>
  <si>
    <t>Telephone bell connection</t>
  </si>
  <si>
    <t>Telephone calls</t>
  </si>
  <si>
    <t>Mobile phones</t>
  </si>
  <si>
    <t>Mobile telephone calls</t>
  </si>
  <si>
    <t>E-mail/internet call charges</t>
  </si>
  <si>
    <t>Computers, printers and the like</t>
  </si>
  <si>
    <t>Project extranet costs including provision of electronic record copy on hard drive to Employer on completion of the project</t>
  </si>
  <si>
    <t>Photocopiers</t>
  </si>
  <si>
    <t>Photocopier supplies</t>
  </si>
  <si>
    <t>Stationery</t>
  </si>
  <si>
    <t>Printing costs</t>
  </si>
  <si>
    <t>Furniture and fittings</t>
  </si>
  <si>
    <t>Safety boots</t>
  </si>
  <si>
    <t>Fluorescent jackets</t>
  </si>
  <si>
    <t>Fluorescent singlets</t>
  </si>
  <si>
    <t>Hard hats</t>
  </si>
  <si>
    <t>Safety glasses</t>
  </si>
  <si>
    <t>Safety gloves</t>
  </si>
  <si>
    <t>Ear defenders</t>
  </si>
  <si>
    <t>Miscellaneous other safety equipment</t>
  </si>
  <si>
    <t>First aid accommodation/equipment</t>
  </si>
  <si>
    <t>Fire extinguishers</t>
  </si>
  <si>
    <t>Site consumables</t>
  </si>
  <si>
    <t>SERVICES &amp; FACILITIES CONTINUED</t>
  </si>
  <si>
    <t>Ongoing general rubbish removal</t>
  </si>
  <si>
    <t>Skips</t>
  </si>
  <si>
    <t>Building clean at completion</t>
  </si>
  <si>
    <t>Site offices clean</t>
  </si>
  <si>
    <t>Site roads clean</t>
  </si>
  <si>
    <t>Wet wheel wash stand alone plant</t>
  </si>
  <si>
    <t>Delivery &amp; installation wheel wash</t>
  </si>
  <si>
    <t>Removal wheelwash</t>
  </si>
  <si>
    <t>Pressure washer</t>
  </si>
  <si>
    <t>Maintain and clean public/private roads affected by works</t>
  </si>
  <si>
    <t>Drying out/dehumidifiers</t>
  </si>
  <si>
    <t>Protection of works including floor and wall finishes</t>
  </si>
  <si>
    <t>Security Guards</t>
  </si>
  <si>
    <t>Security Equipment - site - installation/removal</t>
  </si>
  <si>
    <t>Security Equipment - site - running cost</t>
  </si>
  <si>
    <t>Security Equipment - cabins - installation/removal</t>
  </si>
  <si>
    <t>Security Equipment - cabins - running cost</t>
  </si>
  <si>
    <t>Small plant and  tools</t>
  </si>
  <si>
    <t>Camera/record photographs</t>
  </si>
  <si>
    <t>INSURANCES AND BONDS</t>
  </si>
  <si>
    <t>Contractor's Employer Liability Insurance</t>
  </si>
  <si>
    <t>Contractor's Public Liability Insurance</t>
  </si>
  <si>
    <t>Contractor's Professional Indemnity Insurance</t>
  </si>
  <si>
    <t>3.0</t>
  </si>
  <si>
    <t>Notes (not printed)</t>
  </si>
  <si>
    <t>Services</t>
  </si>
  <si>
    <t>Construction Works Total</t>
  </si>
  <si>
    <t>PORTHCAWL TOWN COUNCIL</t>
  </si>
  <si>
    <t>PUBLIC CONVENIENCE, JOHN STREET</t>
  </si>
  <si>
    <t xml:space="preserve">Insurance for loss of or damage to the Works, plant and materials </t>
  </si>
  <si>
    <t xml:space="preserve">Insurance for loss of or damage to Equipment </t>
  </si>
  <si>
    <t>Building Works</t>
  </si>
  <si>
    <t xml:space="preserve">Unit </t>
  </si>
  <si>
    <t>£</t>
  </si>
  <si>
    <t>Priority 1 Repairs</t>
  </si>
  <si>
    <t>External Fabric</t>
  </si>
  <si>
    <t xml:space="preserve">Replace artificial roof covering </t>
  </si>
  <si>
    <t>1.1.1</t>
  </si>
  <si>
    <t>Remove and store plain angled ridge tiles and refix</t>
  </si>
  <si>
    <t>m</t>
  </si>
  <si>
    <t>1.1.2</t>
  </si>
  <si>
    <t>Removal of artificial slates from the full roof area</t>
  </si>
  <si>
    <t>m2</t>
  </si>
  <si>
    <t>1.1.3</t>
  </si>
  <si>
    <t>Removal of 8 no. sheet glass roof-lights and lead weatherings</t>
  </si>
  <si>
    <t>nr</t>
  </si>
  <si>
    <t>1.1.4</t>
  </si>
  <si>
    <t>Removal of battens and underfelt;</t>
  </si>
  <si>
    <t>item</t>
  </si>
  <si>
    <t>inc</t>
  </si>
  <si>
    <t>1.1.5</t>
  </si>
  <si>
    <t>Allow for inspection of roof structure by a Structural Engineer</t>
  </si>
  <si>
    <t>1.1.6</t>
  </si>
  <si>
    <t>Install new breathable roofing membrane</t>
  </si>
  <si>
    <t>1.1.7</t>
  </si>
  <si>
    <t>Install new treated roofing battens</t>
  </si>
  <si>
    <t>1.1.8</t>
  </si>
  <si>
    <t>Install new natural slate roof covering</t>
  </si>
  <si>
    <t>1.1.9</t>
  </si>
  <si>
    <t>Install 8 no. flush fitting conservation grade rooflights</t>
  </si>
  <si>
    <t>1.1.10</t>
  </si>
  <si>
    <t xml:space="preserve">Renew all lead abutment apron and stepped cover flashings with new Code 5 to Lead Sheet </t>
  </si>
  <si>
    <t>1.1.11</t>
  </si>
  <si>
    <t>Thoroughly clean all red clay plain angled ridge tiles and prepare for re-bedding.</t>
  </si>
  <si>
    <t>1.1.12</t>
  </si>
  <si>
    <t>Allow for replacing 1 no. cracked ridge tile with like for like.</t>
  </si>
  <si>
    <t>1.1.13</t>
  </si>
  <si>
    <t>EO for scaffolding</t>
  </si>
  <si>
    <t>Replace Corrugated Sheet Roof Covering and Flashing</t>
  </si>
  <si>
    <t>1.2.1</t>
  </si>
  <si>
    <t>Remove existing corrugated sheet roof covering, cement haunching and uPVC gutters and downpipe</t>
  </si>
  <si>
    <t>1.2.2</t>
  </si>
  <si>
    <t>Install new black polyester powder coated corrugated aluminium roof covering (black)</t>
  </si>
  <si>
    <t>1.2.3</t>
  </si>
  <si>
    <t>Install new lead flashing at abutment junction between and outside of concrete cills</t>
  </si>
  <si>
    <t>Priority 1 Repairs (continued)</t>
  </si>
  <si>
    <t>Repairs to Rainwater Goods</t>
  </si>
  <si>
    <t>1.3.1</t>
  </si>
  <si>
    <t>Remove all cast iron rainwater goods and allow for temporary rainwater goods</t>
  </si>
  <si>
    <t>1.3.2</t>
  </si>
  <si>
    <t>Remove aluminium downpipe from western gable end</t>
  </si>
  <si>
    <t>1.3.3</t>
  </si>
  <si>
    <t>Remove uPVC gutter and downpipe from external urinal lean-to roof</t>
  </si>
  <si>
    <t>1.3.4</t>
  </si>
  <si>
    <t>Allow for complete replacement of short cast iron downpipe section to western elevation</t>
  </si>
  <si>
    <t>1.3.5</t>
  </si>
  <si>
    <t>Allow for complete replacement of existing inappropriate aluminium downpipe to west elevation</t>
  </si>
  <si>
    <t>1.3.6</t>
  </si>
  <si>
    <t xml:space="preserve">Allow for replacement of uPVC gutter and downpipe to lean-to roof </t>
  </si>
  <si>
    <t>1.3.7</t>
  </si>
  <si>
    <t>Allow for providing short cast iron downpipe connection between upper and lower northern gutters</t>
  </si>
  <si>
    <t>1.3.8</t>
  </si>
  <si>
    <t>Allow for complete replacement of southern cast iron Ogee profile gutters</t>
  </si>
  <si>
    <t>1.3.9</t>
  </si>
  <si>
    <t>Original Ogee profile cast iron gutters to north are to be carefully shotblasted</t>
  </si>
  <si>
    <t>1.3.10</t>
  </si>
  <si>
    <t>Original round cast iron downpipe to south elevation is to be carefully shotblasted</t>
  </si>
  <si>
    <t>1.3.11</t>
  </si>
  <si>
    <t>Cast iron is to be inspected and treated with corrosion inhibitor prior to receiving a full redecoration in Gloss Black exterior metal paint - allowance</t>
  </si>
  <si>
    <t>1.3.12</t>
  </si>
  <si>
    <t>Allow for replacing cast iron brackets to southern gutter with new cast iron counterparts - allowance</t>
  </si>
  <si>
    <t>1.3.13</t>
  </si>
  <si>
    <t>Allow for re-installing all rainwater goods with stainless steel fixings.</t>
  </si>
  <si>
    <t>Structural Repairs to East Elevation External Walls</t>
  </si>
  <si>
    <t>1.4.1</t>
  </si>
  <si>
    <t>Adopt recommendations in Ferrier Hart Thomas Structural Assessment (2023), requiring the appointment of a specialist to install structural grouted sock anchors</t>
  </si>
  <si>
    <t>Repairs to East Elevation External Walls</t>
  </si>
  <si>
    <t>1.5.1</t>
  </si>
  <si>
    <t>Remove all render from rear face of parapet wall and confirm cavity wall construction.</t>
  </si>
  <si>
    <t>1.5.2</t>
  </si>
  <si>
    <t>If cavity is identified, allow for retrofit installation of stepped cavity trays in coordination with stepped lead flashing replacement - allowance</t>
  </si>
  <si>
    <t>1.5.3</t>
  </si>
  <si>
    <t>Allow for re-rendering rear face of parapet wall to match adjacent areas.</t>
  </si>
  <si>
    <t>1.5.4</t>
  </si>
  <si>
    <t>Rake out all mortar joints to brickwork</t>
  </si>
  <si>
    <t>1.5.5</t>
  </si>
  <si>
    <t>Removal of all masonry paint coatings with the StoneHealth DOFF system operated by an approved contractor</t>
  </si>
  <si>
    <t>1.5.6</t>
  </si>
  <si>
    <t>Allow for mortar repair of hairline cracks to right side of both cills</t>
  </si>
  <si>
    <t>1.5.7</t>
  </si>
  <si>
    <t>Allow for redecoration of cement rendered areas with a Keim Mineral Paint</t>
  </si>
  <si>
    <t>Repairs to South Elevation External Walls</t>
  </si>
  <si>
    <t>1.6.1</t>
  </si>
  <si>
    <t>Carefully remove all failed cementitious render to the plain border and door surrounds on the wall bounding the external urinal - reinstate new</t>
  </si>
  <si>
    <t>1.6.2</t>
  </si>
  <si>
    <t>Allow for fluted coping stones to cap outdoor urinal walls and line through with impost band</t>
  </si>
  <si>
    <t>1.6.3</t>
  </si>
  <si>
    <t>1.6.4</t>
  </si>
  <si>
    <t>Allow for plastic mortar repair of hairline cracks to exhibited in concrete cills</t>
  </si>
  <si>
    <t>1.6.5</t>
  </si>
  <si>
    <t>Allow for mortar repair of damaged door surround</t>
  </si>
  <si>
    <t>1.6.6</t>
  </si>
  <si>
    <t>1.6.7</t>
  </si>
  <si>
    <t>Remove all vegetation growth against the building</t>
  </si>
  <si>
    <t>1.6.8</t>
  </si>
  <si>
    <t>Allow for re-grouting all joints to the band of block paving at the building's perimeter.</t>
  </si>
  <si>
    <t>1.6.9</t>
  </si>
  <si>
    <t>Rake out all mortar joints to brickwork pilaster on eastern corner</t>
  </si>
  <si>
    <t>1.6.10</t>
  </si>
  <si>
    <t>Remove 2 no. signs and all embedded corroding fixings</t>
  </si>
  <si>
    <t>1.6.11</t>
  </si>
  <si>
    <t>Allow for re-fixing 2 no. signs with stainless steel fixings.</t>
  </si>
  <si>
    <t>Replace Cast in-situ Concrete Floor</t>
  </si>
  <si>
    <t>1.7.1</t>
  </si>
  <si>
    <t>Remove existing cast in-situ concrete floor slab.</t>
  </si>
  <si>
    <t>1.7.2</t>
  </si>
  <si>
    <t>Allow for providing new cast in-situ concrete slab laid to falls with brush finish and adequate movement joints</t>
  </si>
  <si>
    <t>m3</t>
  </si>
  <si>
    <t>1.7.3</t>
  </si>
  <si>
    <t>Allow for sealing the concrete floor with a water-based external concrete sealer.</t>
  </si>
  <si>
    <t>Internal Fabric</t>
  </si>
  <si>
    <t>Provide Insulation to Ceiling-Level across Roof</t>
  </si>
  <si>
    <t>Refurbish Ceiling Finishes to Female WCs</t>
  </si>
  <si>
    <t>1.9.1</t>
  </si>
  <si>
    <t>Remove paint</t>
  </si>
  <si>
    <t>1.9.2</t>
  </si>
  <si>
    <t>replacing 10% of softwood timber slats</t>
  </si>
  <si>
    <t>1.9.3</t>
  </si>
  <si>
    <t>replacing edging and slats to 4 no. rooflight wells</t>
  </si>
  <si>
    <t>1.9.4</t>
  </si>
  <si>
    <t>replacing area of missing plain cornice</t>
  </si>
  <si>
    <t>1.9.5</t>
  </si>
  <si>
    <t>Rub down and redecorate tensioned iron truss ties.</t>
  </si>
  <si>
    <t>1.9.6</t>
  </si>
  <si>
    <t>Provide new ventilated timber attic hatch</t>
  </si>
  <si>
    <t>1.9.7</t>
  </si>
  <si>
    <t>Redecorate the softwood ceiling, cornices and edging</t>
  </si>
  <si>
    <t>1.10</t>
  </si>
  <si>
    <t>Refurbish Ceiling Finishes to Male WCs</t>
  </si>
  <si>
    <t>1.10.1</t>
  </si>
  <si>
    <t>1.10.2</t>
  </si>
  <si>
    <t>1.10.3</t>
  </si>
  <si>
    <t>1.10.4</t>
  </si>
  <si>
    <t>Provide new edging / architrave to south-west ceiling vent</t>
  </si>
  <si>
    <t>1.10.5</t>
  </si>
  <si>
    <t>1.10.6</t>
  </si>
  <si>
    <t>Refurbishment of Accessible WC Wall Finishes Internal</t>
  </si>
  <si>
    <t>1.11.1</t>
  </si>
  <si>
    <t>Remove tiling and all fixtures</t>
  </si>
  <si>
    <t>1.11.2</t>
  </si>
  <si>
    <t>New tiling</t>
  </si>
  <si>
    <t>1.11.3</t>
  </si>
  <si>
    <t>Remove paint from window structure</t>
  </si>
  <si>
    <t>1.11.4</t>
  </si>
  <si>
    <t>2nr new bullnose cill boards</t>
  </si>
  <si>
    <t>1.11.5</t>
  </si>
  <si>
    <t>redecorate window reveals</t>
  </si>
  <si>
    <t>Refurbishment of Accessible WC Wall Finishes External</t>
  </si>
  <si>
    <t>1.12.1</t>
  </si>
  <si>
    <t>1.12.2</t>
  </si>
  <si>
    <t>1.12.3</t>
  </si>
  <si>
    <t>Remove painted hardboard soffit over door</t>
  </si>
  <si>
    <t>1.12.4</t>
  </si>
  <si>
    <t>Replace soffit with new painted softwood T&amp;G slats</t>
  </si>
  <si>
    <t>Refurbishment of WC Sanitaryware</t>
  </si>
  <si>
    <t>1.13.1</t>
  </si>
  <si>
    <t>sterile clean of all 6 no. high-level cisterns</t>
  </si>
  <si>
    <t>1.13.2</t>
  </si>
  <si>
    <t>Provide 6 no. new Cistern Pulls</t>
  </si>
  <si>
    <t>1.13.3</t>
  </si>
  <si>
    <t>Clean and polish chrome cistern pipes and connections</t>
  </si>
  <si>
    <t>1.13.4</t>
  </si>
  <si>
    <t>Clean and polish copper overflow pipes</t>
  </si>
  <si>
    <t>1.13.5</t>
  </si>
  <si>
    <t>Replace 2 no. corroding base fixings to all toilet pans</t>
  </si>
  <si>
    <t>1.13.6</t>
  </si>
  <si>
    <t>Allow for re-sealing between toilets</t>
  </si>
  <si>
    <t>1.13.7</t>
  </si>
  <si>
    <t>Replace all 6 no. modern plastic and damaged toilet seats</t>
  </si>
  <si>
    <t>1.13.8</t>
  </si>
  <si>
    <t>moisture resistant painted MDF pattresses</t>
  </si>
  <si>
    <t>1.13.9</t>
  </si>
  <si>
    <t>New tiling - allowance</t>
  </si>
  <si>
    <t>Refurbishment of 3 no. Vitreous China Wash Basins to FWCs</t>
  </si>
  <si>
    <t>1.14.1</t>
  </si>
  <si>
    <t>Conduct specialist repairs to 2 no. cracked areas to Basin</t>
  </si>
  <si>
    <t>1.14.2</t>
  </si>
  <si>
    <t>Specialist repair to chipped areas underside of basins</t>
  </si>
  <si>
    <t>1.14.3</t>
  </si>
  <si>
    <t>Re-enamel all 3 no. basins</t>
  </si>
  <si>
    <t>1.14.4</t>
  </si>
  <si>
    <t>Conduct enamel repairs to seal</t>
  </si>
  <si>
    <t>1.14.5</t>
  </si>
  <si>
    <t>Allow for sealing all basins at wall junctions</t>
  </si>
  <si>
    <t>1.14.6</t>
  </si>
  <si>
    <t>Refix 6no brass bodies</t>
  </si>
  <si>
    <t>1.14.7</t>
  </si>
  <si>
    <t>Install 6 no. new brass cartridges and tap heads</t>
  </si>
  <si>
    <t>1.14.8</t>
  </si>
  <si>
    <t>Install 3 no. new antique brass basin waste inserts</t>
  </si>
  <si>
    <t>1.14.9</t>
  </si>
  <si>
    <t>Thoroughly clean underside of basins to remove limescale</t>
  </si>
  <si>
    <t>Refurbishment of Vitreous China Drainage Trough</t>
  </si>
  <si>
    <t>1.15.1</t>
  </si>
  <si>
    <t>Conduct specialist re-enamelling of recessed drainage trough</t>
  </si>
  <si>
    <t>1.15.2</t>
  </si>
  <si>
    <t>Allow for re-grouting all joints</t>
  </si>
  <si>
    <t>1.15.3</t>
  </si>
  <si>
    <t>Install 1 no. new antique brass basin waste insert</t>
  </si>
  <si>
    <t>1.16.1</t>
  </si>
  <si>
    <t>Undertake a sterile clean of all 4 no. high-level cisterns</t>
  </si>
  <si>
    <t>1.16.2</t>
  </si>
  <si>
    <t>Provide 4 no. new Cistern Pulls with Ironmongery</t>
  </si>
  <si>
    <t>1.16.3</t>
  </si>
  <si>
    <t>1.16.4</t>
  </si>
  <si>
    <t>1.16.5</t>
  </si>
  <si>
    <t>1.16.6</t>
  </si>
  <si>
    <t>Allow for re-sealing between all toilets and terrazzo floor</t>
  </si>
  <si>
    <t>1.16.7</t>
  </si>
  <si>
    <t>Allow for providing moisture resistant painted MDF</t>
  </si>
  <si>
    <t>Refurbishment of Male Urinals</t>
  </si>
  <si>
    <t>1.17.1</t>
  </si>
  <si>
    <t>Undertake clean of 2 no. high-level cisterns and all urinals</t>
  </si>
  <si>
    <t>1.17.2</t>
  </si>
  <si>
    <t>Clean, service and polish copper plumbing</t>
  </si>
  <si>
    <t>1.17.3</t>
  </si>
  <si>
    <t>Thoroughly clean surface of high-level cisterns</t>
  </si>
  <si>
    <t>1.17.4</t>
  </si>
  <si>
    <t>Re-enamelling to 8 no. urinals</t>
  </si>
  <si>
    <t>1.17.5</t>
  </si>
  <si>
    <t>Re-sealing junction between urinals and ceramic tile walls</t>
  </si>
  <si>
    <t>1.18.1</t>
  </si>
  <si>
    <t>Re-enamel 2 no. basins by specialist</t>
  </si>
  <si>
    <t>1.18.2</t>
  </si>
  <si>
    <t>Sealing all basins at wall junctions with mould-resistant silicone</t>
  </si>
  <si>
    <t>1.18.3</t>
  </si>
  <si>
    <t>Replace modern chrome taps with new brass pillar taps</t>
  </si>
  <si>
    <t>1.18.4</t>
  </si>
  <si>
    <t>Install 2 no. new antique brass basin waste inserts</t>
  </si>
  <si>
    <t>1.18.5</t>
  </si>
  <si>
    <t>Wire brush 4 no. corroding metal basin support brackets</t>
  </si>
  <si>
    <t>1.18.6</t>
  </si>
  <si>
    <t>1.18.7</t>
  </si>
  <si>
    <t>Replace waste pipes and traps</t>
  </si>
  <si>
    <t>1.19.1</t>
  </si>
  <si>
    <t>1.19.2</t>
  </si>
  <si>
    <t>1.19.3</t>
  </si>
  <si>
    <t>Priority 2 Repairs</t>
  </si>
  <si>
    <t>Repairs to Cupolas</t>
  </si>
  <si>
    <t>2.1.1</t>
  </si>
  <si>
    <t>Renew deteriorating lead upstand and cover flashings</t>
  </si>
  <si>
    <t>2.1.2</t>
  </si>
  <si>
    <t>Renew deteriorating timber baserails</t>
  </si>
  <si>
    <t>2.1.3</t>
  </si>
  <si>
    <t>Remove timber ventilation louvres and frame profile</t>
  </si>
  <si>
    <t>2.1.4</t>
  </si>
  <si>
    <t>Replace warped timber ventilation louvres</t>
  </si>
  <si>
    <t>2.1.5</t>
  </si>
  <si>
    <t>Rub down cupola timber structure</t>
  </si>
  <si>
    <t>2.1.6</t>
  </si>
  <si>
    <t>Treat all timber with preservative primer</t>
  </si>
  <si>
    <t>2.1.7</t>
  </si>
  <si>
    <t xml:space="preserve">Redecorate the cupolas </t>
  </si>
  <si>
    <t>Repairs to Weatherboards</t>
  </si>
  <si>
    <t>2.2.1</t>
  </si>
  <si>
    <t>Remove plastic dry verge profiles to 2 no. west facing gable ends</t>
  </si>
  <si>
    <t>2.2.2</t>
  </si>
  <si>
    <t>remove all weatherboards</t>
  </si>
  <si>
    <t>2.2.3</t>
  </si>
  <si>
    <t>replacing barge boards to 2 no. west facing gable ends</t>
  </si>
  <si>
    <t>2.2.4</t>
  </si>
  <si>
    <t>replacing fascia boards</t>
  </si>
  <si>
    <t>2.2.5</t>
  </si>
  <si>
    <t>replacing all soffit boards</t>
  </si>
  <si>
    <t>2.2.6</t>
  </si>
  <si>
    <t>wet verge detail</t>
  </si>
  <si>
    <t>Repairs to North Elevation External Walls</t>
  </si>
  <si>
    <t>2.3.1</t>
  </si>
  <si>
    <t>render repairs to 3 no. areas of vertical cracking - allowance</t>
  </si>
  <si>
    <t>2.3.2</t>
  </si>
  <si>
    <t>Remove all cement haunching and replace</t>
  </si>
  <si>
    <t>2.3.3</t>
  </si>
  <si>
    <t>Remove all vegetation from mortar joints of and replace lime mortar</t>
  </si>
  <si>
    <t>2.4.1</t>
  </si>
  <si>
    <t>Rub down and redecorate 2 no. wrought iron hanging basket brackets.</t>
  </si>
  <si>
    <t>2.4.2</t>
  </si>
  <si>
    <t>Rub down central embedded iron fixing and treat</t>
  </si>
  <si>
    <t>Priority 2 Repairs (continued)</t>
  </si>
  <si>
    <t>Repairs to West Elevation</t>
  </si>
  <si>
    <t>2.5.1</t>
  </si>
  <si>
    <t>Remove cracked roughcast cement render and allow new</t>
  </si>
  <si>
    <t>2.5.2</t>
  </si>
  <si>
    <t>Remove all climbing vegetation</t>
  </si>
  <si>
    <t>2.5.3</t>
  </si>
  <si>
    <t>Allow for fluted coping stones to cap outdoor urinal walls</t>
  </si>
  <si>
    <t>2.5.4</t>
  </si>
  <si>
    <t>Allow for localised making good and redecoration - allowance</t>
  </si>
  <si>
    <t>Repairs to Above Ground Drainage Systems</t>
  </si>
  <si>
    <t>2.6.1</t>
  </si>
  <si>
    <t>Renew lead collar</t>
  </si>
  <si>
    <t>Repairs to Below Ground Drainage Systems</t>
  </si>
  <si>
    <t>2.7.1</t>
  </si>
  <si>
    <t>Drainage repairs - allowance</t>
  </si>
  <si>
    <t>Repairs to Window 01</t>
  </si>
  <si>
    <t>2.8.1</t>
  </si>
  <si>
    <t>Remove and replace</t>
  </si>
  <si>
    <t>Repairs to Windows 02/03</t>
  </si>
  <si>
    <t>2.9.1</t>
  </si>
  <si>
    <t>Rub down and remove all defective paint</t>
  </si>
  <si>
    <t>2.9.2</t>
  </si>
  <si>
    <t>Remove the lower casement and hinges and new</t>
  </si>
  <si>
    <t>2.9.3</t>
  </si>
  <si>
    <t>Ease opening lights where tight or rubbing</t>
  </si>
  <si>
    <t>2.9.4</t>
  </si>
  <si>
    <t>Window 03 polish</t>
  </si>
  <si>
    <t>2.9.5</t>
  </si>
  <si>
    <t>Replace metal window stay to Window 02</t>
  </si>
  <si>
    <t>2.9.6</t>
  </si>
  <si>
    <t>Make good any window frame and metal fixings - allowance</t>
  </si>
  <si>
    <t>2.9.7</t>
  </si>
  <si>
    <t>Remove failed glazing putty and beads</t>
  </si>
  <si>
    <t>2.9.8</t>
  </si>
  <si>
    <t>Replace wire mesh glazing</t>
  </si>
  <si>
    <t>2.9.9</t>
  </si>
  <si>
    <t>Install new hardwood glazing beads</t>
  </si>
  <si>
    <t>2.9.10</t>
  </si>
  <si>
    <t>New sealant</t>
  </si>
  <si>
    <t>2.9.11</t>
  </si>
  <si>
    <t>New internal and external decoration</t>
  </si>
  <si>
    <t>2.10</t>
  </si>
  <si>
    <t>Repairs to Windows 04/05/06</t>
  </si>
  <si>
    <t>2.10.1</t>
  </si>
  <si>
    <t>2.10.2</t>
  </si>
  <si>
    <t>2.10.3</t>
  </si>
  <si>
    <t>Scarf timber repairs</t>
  </si>
  <si>
    <t>2.10.4</t>
  </si>
  <si>
    <t>Polish windows</t>
  </si>
  <si>
    <t>2.10.5</t>
  </si>
  <si>
    <t>Make good any window frame and metal fixings</t>
  </si>
  <si>
    <t>2.10.6</t>
  </si>
  <si>
    <t>2.10.7</t>
  </si>
  <si>
    <t>2.10.8</t>
  </si>
  <si>
    <t>2.10.9</t>
  </si>
  <si>
    <t>2.10.10</t>
  </si>
  <si>
    <t>Repairs to Windows 08/09/10/11</t>
  </si>
  <si>
    <t>2.11.1</t>
  </si>
  <si>
    <t>2.11.2</t>
  </si>
  <si>
    <t>2.11.3</t>
  </si>
  <si>
    <t>2.11.4</t>
  </si>
  <si>
    <t>2.11.5</t>
  </si>
  <si>
    <t>2.11.6</t>
  </si>
  <si>
    <t>2.11.7</t>
  </si>
  <si>
    <t>2.11.8</t>
  </si>
  <si>
    <t>2.11.9</t>
  </si>
  <si>
    <t>Repairs to Windows 012/13</t>
  </si>
  <si>
    <t>2.12.1</t>
  </si>
  <si>
    <t>2.12.2</t>
  </si>
  <si>
    <t>2.12.3</t>
  </si>
  <si>
    <t>2.12.4</t>
  </si>
  <si>
    <t>2.12.5</t>
  </si>
  <si>
    <t>2.12.6</t>
  </si>
  <si>
    <t>2.12.7</t>
  </si>
  <si>
    <t>Repairs to External Door 02</t>
  </si>
  <si>
    <t>2.13.1</t>
  </si>
  <si>
    <t>Remove external poster frame fixed to door</t>
  </si>
  <si>
    <t>2.13.2</t>
  </si>
  <si>
    <t>Sand back existing finishes</t>
  </si>
  <si>
    <t>2.13.3</t>
  </si>
  <si>
    <t>Allow for hardwood scarf repair</t>
  </si>
  <si>
    <t>2.13.4</t>
  </si>
  <si>
    <t>Replace 2 no. missing hardwood panel beads</t>
  </si>
  <si>
    <t>2.13.5</t>
  </si>
  <si>
    <t>Allow for redecorating the refurbished door leafs</t>
  </si>
  <si>
    <t>2.13.6</t>
  </si>
  <si>
    <t>Replace all existing brass butt hinges</t>
  </si>
  <si>
    <t>2.13.7</t>
  </si>
  <si>
    <t>Clean, polish and reinstate external brass pull handle</t>
  </si>
  <si>
    <t>2.13.8</t>
  </si>
  <si>
    <t>Refurbish existing Yale rim latch lock</t>
  </si>
  <si>
    <t>2.13.9</t>
  </si>
  <si>
    <t>Remove galvanised steel Brenton Padbolt install new</t>
  </si>
  <si>
    <t>2.13.10</t>
  </si>
  <si>
    <t>Replace internal upper and lower deadbolts</t>
  </si>
  <si>
    <t>2.13.11</t>
  </si>
  <si>
    <t>Allow for new brass signage 'Mens Dynion'</t>
  </si>
  <si>
    <t>Internal fabric</t>
  </si>
  <si>
    <t>Replace Ceiling Finishes to Entrance Lobby</t>
  </si>
  <si>
    <t>2.14.1</t>
  </si>
  <si>
    <t>Carefully take down existing plaster ceiling finishes</t>
  </si>
  <si>
    <t>2.14.2</t>
  </si>
  <si>
    <t>Allow for reinstating a slatted softwood T&amp;G ceiling finish</t>
  </si>
  <si>
    <t>2.14.3</t>
  </si>
  <si>
    <t>Decorate the softwood slats</t>
  </si>
  <si>
    <t>Refurbishment of Entrance Lobby Wall Finishes</t>
  </si>
  <si>
    <t>2.15.1</t>
  </si>
  <si>
    <t>Remove all redundant fixtures and fittings</t>
  </si>
  <si>
    <t>2.15.2</t>
  </si>
  <si>
    <t>ceramic tile repairs - allowance</t>
  </si>
  <si>
    <t>2.15.3</t>
  </si>
  <si>
    <t>deep cleaning</t>
  </si>
  <si>
    <t>2.15.4</t>
  </si>
  <si>
    <t>Install wall mounted stop for the external gate</t>
  </si>
  <si>
    <t>Refurbishment of Female WC Internal Wall Finishes</t>
  </si>
  <si>
    <t>2.16.1</t>
  </si>
  <si>
    <t>2.16.2</t>
  </si>
  <si>
    <t>2.16.3</t>
  </si>
  <si>
    <t>2.16.4</t>
  </si>
  <si>
    <t>Remove all paint from window reveals and cills</t>
  </si>
  <si>
    <t>2.16.5</t>
  </si>
  <si>
    <t>4no. new painted softwood bullnose cill boards</t>
  </si>
  <si>
    <t>2.16.6</t>
  </si>
  <si>
    <t>redecorating plastered window reveals</t>
  </si>
  <si>
    <t>Refurbishment of Male WC Internal Wall Finishes</t>
  </si>
  <si>
    <t>2.17.1</t>
  </si>
  <si>
    <t>2.17.2</t>
  </si>
  <si>
    <t>ceramic tile repairs</t>
  </si>
  <si>
    <t>2.17.3</t>
  </si>
  <si>
    <t>Replace 2 no. areas of missing quarter-round corner tiles</t>
  </si>
  <si>
    <t>2.17.4</t>
  </si>
  <si>
    <t>Allow for deep cleaning of all wall tiled areas</t>
  </si>
  <si>
    <t>2.17.5</t>
  </si>
  <si>
    <t>2.17.6</t>
  </si>
  <si>
    <t>Provide 4 no. new painted softwood bullnose cill boards</t>
  </si>
  <si>
    <t>2.17.7</t>
  </si>
  <si>
    <t>Replace Defective Gully Cover</t>
  </si>
  <si>
    <t>2.18.1</t>
  </si>
  <si>
    <t>Replace square gully</t>
  </si>
  <si>
    <t>2.18.2</t>
  </si>
  <si>
    <t>Decorate with gloss</t>
  </si>
  <si>
    <t>2.19.1</t>
  </si>
  <si>
    <t>2.19.2</t>
  </si>
  <si>
    <t>2.20</t>
  </si>
  <si>
    <t>Refurbishment of Doors &amp; Joinery to Female WCs</t>
  </si>
  <si>
    <t>2.20.1</t>
  </si>
  <si>
    <t>Clean all doors</t>
  </si>
  <si>
    <t>2.20.2</t>
  </si>
  <si>
    <t>light rub down and full redecoration</t>
  </si>
  <si>
    <t>2.20.3</t>
  </si>
  <si>
    <t>10no hardwood scarf repairs</t>
  </si>
  <si>
    <t>2.20.4</t>
  </si>
  <si>
    <t>reseal glazed lights</t>
  </si>
  <si>
    <t>2.20.5</t>
  </si>
  <si>
    <t>localised repairs where ironmongery removed - allowance</t>
  </si>
  <si>
    <t>2.20.6</t>
  </si>
  <si>
    <t>clean all hinges</t>
  </si>
  <si>
    <t>2.20.7</t>
  </si>
  <si>
    <t>D01 works</t>
  </si>
  <si>
    <t>2.20.8</t>
  </si>
  <si>
    <t>D02 / D03 D04 Works</t>
  </si>
  <si>
    <t>2.20.9</t>
  </si>
  <si>
    <t>D05 works</t>
  </si>
  <si>
    <t>2.20.10</t>
  </si>
  <si>
    <t>D06 / D07 works</t>
  </si>
  <si>
    <t>2.20.11</t>
  </si>
  <si>
    <t>D08 / D10 works</t>
  </si>
  <si>
    <t>2.20.12</t>
  </si>
  <si>
    <t>D09 works</t>
  </si>
  <si>
    <t>Refurbishment of Doors &amp; Joinery to Male WCs</t>
  </si>
  <si>
    <t>2.21.1</t>
  </si>
  <si>
    <t>2.21.2</t>
  </si>
  <si>
    <t>Light rub down and full redecoration</t>
  </si>
  <si>
    <t>2.21.3</t>
  </si>
  <si>
    <t>2.21.4</t>
  </si>
  <si>
    <t>Reseal glazed lights</t>
  </si>
  <si>
    <t>2.21.5</t>
  </si>
  <si>
    <t>Localised repairs where ironmongery removed - allowance</t>
  </si>
  <si>
    <t>2.21.6</t>
  </si>
  <si>
    <t>Clean all hinges</t>
  </si>
  <si>
    <t>2.21.7</t>
  </si>
  <si>
    <t>D11 works</t>
  </si>
  <si>
    <t>2.21.8</t>
  </si>
  <si>
    <t>D12 works</t>
  </si>
  <si>
    <t>2.21.9</t>
  </si>
  <si>
    <t>D13 works</t>
  </si>
  <si>
    <t>2.21.10</t>
  </si>
  <si>
    <t>D15 works</t>
  </si>
  <si>
    <t>2.21.11</t>
  </si>
  <si>
    <t>D16 works</t>
  </si>
  <si>
    <t>2.21.12</t>
  </si>
  <si>
    <t>D17 / D18 works</t>
  </si>
  <si>
    <t>Replacement of AWC Doc M Sanitaryware</t>
  </si>
  <si>
    <t>Repair of 2 no. Mirrors to Female WCs</t>
  </si>
  <si>
    <t>2.23.1</t>
  </si>
  <si>
    <t>Rubbing down softwood frames</t>
  </si>
  <si>
    <t>2.23.2</t>
  </si>
  <si>
    <t xml:space="preserve">Clean and polish </t>
  </si>
  <si>
    <t>2.23.3</t>
  </si>
  <si>
    <t>redecoration - scope tbc</t>
  </si>
  <si>
    <t>Repair of 2 no. Mirrors to Male WCs</t>
  </si>
  <si>
    <t>2.24.1</t>
  </si>
  <si>
    <t>rubbing down softwood frames</t>
  </si>
  <si>
    <t>2.24.2</t>
  </si>
  <si>
    <t>Allow for 1 no. small scarf repair to shelf of large mirror unit</t>
  </si>
  <si>
    <t>2.24.3</t>
  </si>
  <si>
    <t>2.24.4</t>
  </si>
  <si>
    <t>redecoration</t>
  </si>
  <si>
    <t>Replacement of Sanitary Fixtures</t>
  </si>
  <si>
    <t>2.25.1</t>
  </si>
  <si>
    <t>complete replacement of sanitary fixtures</t>
  </si>
  <si>
    <t>2.25.2</t>
  </si>
  <si>
    <t>localised ceramic tile repair to damage from fixings - allowance</t>
  </si>
  <si>
    <t>Replace 2 no. Hot Water Heaters</t>
  </si>
  <si>
    <t>Test Electrical Installation</t>
  </si>
  <si>
    <t>Clean, Check and Insulate of All Copper Plumbing</t>
  </si>
  <si>
    <t>Priority 3 Repairs</t>
  </si>
  <si>
    <t>3.2.1</t>
  </si>
  <si>
    <t>stone insert repair to damaged projecting cornice</t>
  </si>
  <si>
    <t>3.2.2</t>
  </si>
  <si>
    <t>mortar plastic repair to small area of damaged chamfered edged</t>
  </si>
  <si>
    <t>3.2.3</t>
  </si>
  <si>
    <t>soft cleaning of red clay brickwork</t>
  </si>
  <si>
    <t>Replacing the plastic vent cowl</t>
  </si>
  <si>
    <t>Repairs to External Gate 01</t>
  </si>
  <si>
    <t>Repairs to External Gate 02</t>
  </si>
  <si>
    <t>Repairs to External Door 01</t>
  </si>
  <si>
    <t>3.6.1</t>
  </si>
  <si>
    <t>Sand back existing finishes and allow for filling and making good</t>
  </si>
  <si>
    <t>3.6.2</t>
  </si>
  <si>
    <t>Allow for redecorating the refurbished door</t>
  </si>
  <si>
    <t>3.6.3</t>
  </si>
  <si>
    <t>Retain, clean and service existing brass hinges</t>
  </si>
  <si>
    <t>3.6.4</t>
  </si>
  <si>
    <t>Install new brass pull handle</t>
  </si>
  <si>
    <t>3.6.5</t>
  </si>
  <si>
    <t>Remove padbolt and install new</t>
  </si>
  <si>
    <t>3.6.6</t>
  </si>
  <si>
    <t>Rub down and redecorate historic latch</t>
  </si>
  <si>
    <t>3.6.7</t>
  </si>
  <si>
    <t>Allow for new brass signage 'Ladies Merched'</t>
  </si>
  <si>
    <t>3.6.8</t>
  </si>
  <si>
    <t xml:space="preserve">Replace single cracked glazing pane </t>
  </si>
  <si>
    <t>Priority 3 Repairs (continued)</t>
  </si>
  <si>
    <t>Repairs to External Door 03</t>
  </si>
  <si>
    <t>3.7.1</t>
  </si>
  <si>
    <t>Remove existing flush door, frame and all signage / ironmongery</t>
  </si>
  <si>
    <t>3.7.2</t>
  </si>
  <si>
    <t>Replace frame, linings and door with solid hardwood four panelled door</t>
  </si>
  <si>
    <t>3.7.3</t>
  </si>
  <si>
    <t>Allow for staining the hardwood door</t>
  </si>
  <si>
    <t>3.7.4</t>
  </si>
  <si>
    <t>Hang door on new 1 1/2 pairs brass butt hinges</t>
  </si>
  <si>
    <t>3.7.5</t>
  </si>
  <si>
    <t>Provide new brass pull handle</t>
  </si>
  <si>
    <t>3.7.6</t>
  </si>
  <si>
    <t>Provide new solid brass padbolt</t>
  </si>
  <si>
    <t>3.7.7</t>
  </si>
  <si>
    <t>Provide new brass grab rail</t>
  </si>
  <si>
    <t>3.7.8</t>
  </si>
  <si>
    <t>Provide new brass self-closing device</t>
  </si>
  <si>
    <t>3.7.9</t>
  </si>
  <si>
    <t>Allow for new brass signage 'Disabled Anabl'</t>
  </si>
  <si>
    <t>Replacement of Tiled Floor to Entrance Lobby - Scope TBC</t>
  </si>
  <si>
    <t>Replacement of Ceiling to Acc. WC</t>
  </si>
  <si>
    <t>3.10</t>
  </si>
  <si>
    <t>Replace Floor Tiles to Accessible WC</t>
  </si>
  <si>
    <t>Terrazzo Repairs to Female WCs</t>
  </si>
  <si>
    <t>3.11.1</t>
  </si>
  <si>
    <t>Sanding and polishing the terrazzo floor area</t>
  </si>
  <si>
    <t>3.11.2</t>
  </si>
  <si>
    <t>Remove heavy staining around junctions</t>
  </si>
  <si>
    <t>3.11.3</t>
  </si>
  <si>
    <t>Rake out and fill all cracks with a colour-matched terrazzo crack - allowance</t>
  </si>
  <si>
    <t>3.11.4</t>
  </si>
  <si>
    <t>Remove poor cement render repairs to indicated locations</t>
  </si>
  <si>
    <t>3.11.5</t>
  </si>
  <si>
    <t>Allow for sealing the repaired floor with Tile Doctor Colour Grow</t>
  </si>
  <si>
    <t>Install Low-Profile Entrance Matting</t>
  </si>
  <si>
    <t>Terrazzo Repairs to Male WCs</t>
  </si>
  <si>
    <t>3.13.1</t>
  </si>
  <si>
    <t>3.13.2</t>
  </si>
  <si>
    <t>3.13.3</t>
  </si>
  <si>
    <t>Rake out and fill all cracks with a colour-matched terrazzo crack</t>
  </si>
  <si>
    <t>3.13.4</t>
  </si>
  <si>
    <t>3.13.5</t>
  </si>
  <si>
    <t>Replacement of Light Fittings Generally</t>
  </si>
  <si>
    <t>1.1</t>
  </si>
  <si>
    <t>1.2</t>
  </si>
  <si>
    <t>1.3</t>
  </si>
  <si>
    <t>Priority 1</t>
  </si>
  <si>
    <t>Priority 2</t>
  </si>
  <si>
    <t>Priority 3</t>
  </si>
  <si>
    <t>Pricing Document</t>
  </si>
  <si>
    <t>Fixed Cost of Staff and Accommodation for Construction Stage JCT Minor Works Contract</t>
  </si>
  <si>
    <t>wks</t>
  </si>
  <si>
    <t>Main Contractor’s Preliminaries</t>
  </si>
  <si>
    <t>Fixed Fee for OH&amp;P for the JCT Minor Works Contract Based on :-</t>
  </si>
  <si>
    <t>2.</t>
  </si>
  <si>
    <t>The Employer takes no responsibility for quantities in the pricing document and is up ot the tenderer to allow forrequirements.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</si>
</sst>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mmmm&quot; &quot;d&quot;, &quot;yyyy"/>
    <numFmt numFmtId="165" formatCode="&quot; £&quot;#,##0.00&quot; &quot;;&quot;-£&quot;#,##0.00&quot; &quot;;&quot; £-&quot;#&quot; &quot;;@&quot; &quot;"/>
    <numFmt numFmtId="166" formatCode="[$-F800]dddd\,\ mmmm\ dd\,\ yyyy"/>
    <numFmt numFmtId="167" formatCode="0.0%"/>
    <numFmt numFmtId="168" formatCode="dd\ mmm\ yyyy"/>
    <numFmt numFmtId="169" formatCode="&quot;£&quot;#,##0.00"/>
    <numFmt numFmtId="170" formatCode="_-* #,##0_-;\-* #,##0_-;_-* &quot;-&quot;??_-;_-@_-"/>
    <numFmt numFmtId="171" formatCode="&quot;£&quot;#,##0"/>
  </numFmts>
  <fonts count="37" x14ac:knownFonts="1">
    <font>
      <sz val="12"/>
      <name val="Times New Roman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sz val="11"/>
      <name val="Arial"/>
      <family val="2"/>
    </font>
    <font>
      <sz val="11"/>
      <name val="Arial"/>
      <family val="2"/>
    </font>
    <font>
      <sz val="12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sz val="11"/>
      <name val="Arial"/>
      <family val="2"/>
    </font>
    <font>
      <sz val="11"/>
      <name val="Arial"/>
      <family val="2"/>
    </font>
    <font>
      <b/>
      <sz val="10"/>
      <name val="Gill Sans MT"/>
      <family val="2"/>
    </font>
    <font>
      <sz val="10"/>
      <name val="Gill Sans MT"/>
      <family val="2"/>
    </font>
    <font>
      <sz val="10"/>
      <color rgb="FFFF0000"/>
      <name val="Gill Sans MT"/>
      <family val="2"/>
    </font>
    <font>
      <sz val="10"/>
      <name val="Arial"/>
      <family val="2"/>
    </font>
    <font>
      <sz val="11"/>
      <name val="Calibri"/>
      <family val="2"/>
    </font>
    <font>
      <sz val="16"/>
      <name val="Gill Sans MT"/>
      <family val="2"/>
    </font>
    <font>
      <b/>
      <sz val="14"/>
      <color rgb="FF1C9CD9"/>
      <name val="Gill Sans MT"/>
      <family val="2"/>
    </font>
    <font>
      <sz val="11"/>
      <color rgb="FF595959"/>
      <name val="Gill Sans MT"/>
      <family val="2"/>
    </font>
    <font>
      <sz val="12"/>
      <color rgb="FF9D9D9D"/>
      <name val="Gill Sans MT"/>
      <family val="2"/>
    </font>
    <font>
      <b/>
      <sz val="10"/>
      <name val="Arial"/>
      <family val="2"/>
    </font>
    <font>
      <sz val="12"/>
      <name val="Times New Roman"/>
      <family val="1"/>
    </font>
    <font>
      <sz val="10"/>
      <color rgb="FF000000"/>
      <name val="Arial"/>
      <family val="2"/>
    </font>
    <font>
      <sz val="11"/>
      <color rgb="FF333333"/>
      <name val="Gill Sans MT"/>
      <family val="2"/>
    </font>
    <font>
      <b/>
      <sz val="11"/>
      <color rgb="FF333333"/>
      <name val="Gill Sans MT"/>
      <family val="2"/>
    </font>
    <font>
      <sz val="11"/>
      <color rgb="FF000000"/>
      <name val="Gill Sans MT"/>
      <family val="2"/>
    </font>
    <font>
      <i/>
      <sz val="11"/>
      <color rgb="FF333333"/>
      <name val="Gill Sans MT"/>
      <family val="2"/>
    </font>
    <font>
      <b/>
      <sz val="10"/>
      <color rgb="FFFFFFFF"/>
      <name val="Gill Sans MT"/>
      <family val="2"/>
    </font>
    <font>
      <sz val="10"/>
      <color rgb="FFFFFFFF"/>
      <name val="Gill Sans MT"/>
      <family val="2"/>
    </font>
    <font>
      <b/>
      <sz val="10"/>
      <color rgb="FF333333"/>
      <name val="Gill Sans MT"/>
      <family val="2"/>
    </font>
    <font>
      <sz val="10"/>
      <color rgb="FF000000"/>
      <name val="Gill Sans MT"/>
      <family val="2"/>
    </font>
    <font>
      <sz val="10"/>
      <color rgb="FF333333"/>
      <name val="Gill Sans MT"/>
      <family val="2"/>
    </font>
    <font>
      <sz val="14"/>
      <color rgb="FF1C9CD9"/>
      <name val="Gill Sans MT"/>
      <family val="2"/>
    </font>
    <font>
      <sz val="9"/>
      <color rgb="FF333333"/>
      <name val="Gill Sans MT"/>
      <family val="2"/>
    </font>
    <font>
      <sz val="9"/>
      <name val="Gill Sans MT"/>
      <family val="2"/>
    </font>
    <font>
      <sz val="11"/>
      <name val="Gill Sans MT"/>
      <family val="2"/>
    </font>
    <font>
      <u/>
      <sz val="10"/>
      <color rgb="FF333333"/>
      <name val="Gill Sans MT"/>
      <family val="2"/>
    </font>
    <font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rgb="FF808080"/>
        <bgColor rgb="FF808080"/>
      </patternFill>
    </fill>
    <fill>
      <patternFill patternType="solid">
        <fgColor rgb="FF808080"/>
        <bgColor rgb="FF969696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rgb="FF808080"/>
      </left>
      <right/>
      <top style="thin">
        <color rgb="FF808080"/>
      </top>
      <bottom/>
      <diagonal/>
    </border>
    <border>
      <left/>
      <right/>
      <top style="thin">
        <color rgb="FF808080"/>
      </top>
      <bottom/>
      <diagonal/>
    </border>
    <border>
      <left/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/>
      <top/>
      <bottom/>
      <diagonal/>
    </border>
    <border>
      <left style="thin">
        <color rgb="FF808080"/>
      </left>
      <right style="thin">
        <color rgb="FF808080"/>
      </right>
      <top/>
      <bottom/>
      <diagonal/>
    </border>
    <border>
      <left style="thin">
        <color rgb="FF4D4D4D"/>
      </left>
      <right style="thin">
        <color rgb="FF808080"/>
      </right>
      <top/>
      <bottom/>
      <diagonal/>
    </border>
    <border>
      <left/>
      <right style="thin">
        <color rgb="FF808080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808080"/>
      </left>
      <right/>
      <top/>
      <bottom style="thin">
        <color indexed="64"/>
      </bottom>
      <diagonal/>
    </border>
    <border>
      <left style="thin">
        <color rgb="FF808080"/>
      </left>
      <right style="thin">
        <color rgb="FF808080"/>
      </right>
      <top/>
      <bottom style="thin">
        <color indexed="64"/>
      </bottom>
      <diagonal/>
    </border>
    <border>
      <left style="thin">
        <color rgb="FF4D4D4D"/>
      </left>
      <right style="thin">
        <color rgb="FF808080"/>
      </right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31">
    <xf numFmtId="0" fontId="0" fillId="0" borderId="0"/>
    <xf numFmtId="43" fontId="5" fillId="0" borderId="0" applyFont="0" applyFill="0" applyBorder="0" applyAlignment="0" applyProtection="0"/>
    <xf numFmtId="0" fontId="6" fillId="0" borderId="0"/>
    <xf numFmtId="0" fontId="4" fillId="0" borderId="0"/>
    <xf numFmtId="0" fontId="5" fillId="0" borderId="0"/>
    <xf numFmtId="0" fontId="6" fillId="0" borderId="0"/>
    <xf numFmtId="0" fontId="2" fillId="0" borderId="0"/>
    <xf numFmtId="0" fontId="1" fillId="0" borderId="0"/>
    <xf numFmtId="0" fontId="7" fillId="0" borderId="0"/>
    <xf numFmtId="0" fontId="8" fillId="0" borderId="0"/>
    <xf numFmtId="44" fontId="3" fillId="0" borderId="0" applyFont="0" applyFill="0" applyBorder="0" applyAlignment="0" applyProtection="0"/>
    <xf numFmtId="44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" fillId="0" borderId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9" fontId="20" fillId="0" borderId="0" applyFont="0" applyFill="0" applyBorder="0" applyAlignment="0" applyProtection="0"/>
    <xf numFmtId="0" fontId="21" fillId="0" borderId="0"/>
    <xf numFmtId="165" fontId="21" fillId="0" borderId="0" applyFont="0" applyBorder="0" applyProtection="0"/>
    <xf numFmtId="9" fontId="21" fillId="0" borderId="0" applyFont="0" applyBorder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44" fontId="13" fillId="0" borderId="0" applyFont="0" applyFill="0" applyBorder="0" applyAlignment="0" applyProtection="0"/>
  </cellStyleXfs>
  <cellXfs count="132">
    <xf numFmtId="0" fontId="0" fillId="0" borderId="0" xfId="0"/>
    <xf numFmtId="44" fontId="11" fillId="0" borderId="0" xfId="10" applyFont="1"/>
    <xf numFmtId="0" fontId="13" fillId="0" borderId="0" xfId="19"/>
    <xf numFmtId="0" fontId="14" fillId="0" borderId="0" xfId="19" applyFont="1" applyAlignment="1">
      <alignment vertical="center"/>
    </xf>
    <xf numFmtId="0" fontId="15" fillId="0" borderId="0" xfId="19" applyFont="1"/>
    <xf numFmtId="0" fontId="13" fillId="0" borderId="0" xfId="19" applyAlignment="1">
      <alignment vertical="center"/>
    </xf>
    <xf numFmtId="0" fontId="16" fillId="0" borderId="0" xfId="19" applyFont="1" applyAlignment="1">
      <alignment vertical="center"/>
    </xf>
    <xf numFmtId="0" fontId="17" fillId="0" borderId="0" xfId="19" applyFont="1" applyAlignment="1">
      <alignment vertical="center"/>
    </xf>
    <xf numFmtId="0" fontId="18" fillId="0" borderId="0" xfId="19" applyFont="1" applyAlignment="1">
      <alignment vertical="center"/>
    </xf>
    <xf numFmtId="0" fontId="13" fillId="0" borderId="0" xfId="8" applyFont="1"/>
    <xf numFmtId="0" fontId="19" fillId="0" borderId="0" xfId="8" applyFont="1"/>
    <xf numFmtId="0" fontId="13" fillId="0" borderId="0" xfId="23" applyFont="1"/>
    <xf numFmtId="0" fontId="11" fillId="0" borderId="0" xfId="23" applyFont="1"/>
    <xf numFmtId="0" fontId="13" fillId="2" borderId="0" xfId="8" applyFont="1" applyFill="1"/>
    <xf numFmtId="0" fontId="19" fillId="2" borderId="0" xfId="8" applyFont="1" applyFill="1"/>
    <xf numFmtId="44" fontId="13" fillId="0" borderId="0" xfId="10" applyFont="1"/>
    <xf numFmtId="0" fontId="10" fillId="0" borderId="0" xfId="23" applyFont="1"/>
    <xf numFmtId="0" fontId="11" fillId="0" borderId="0" xfId="23" quotePrefix="1" applyFont="1"/>
    <xf numFmtId="44" fontId="11" fillId="0" borderId="0" xfId="10" applyFont="1" applyFill="1"/>
    <xf numFmtId="44" fontId="11" fillId="0" borderId="1" xfId="10" applyFont="1" applyBorder="1"/>
    <xf numFmtId="0" fontId="10" fillId="0" borderId="0" xfId="23" applyFont="1" applyAlignment="1">
      <alignment horizontal="right"/>
    </xf>
    <xf numFmtId="44" fontId="10" fillId="0" borderId="0" xfId="10" applyFont="1" applyFill="1"/>
    <xf numFmtId="44" fontId="11" fillId="0" borderId="2" xfId="10" applyFont="1" applyBorder="1"/>
    <xf numFmtId="0" fontId="10" fillId="0" borderId="0" xfId="23" quotePrefix="1" applyFont="1"/>
    <xf numFmtId="0" fontId="12" fillId="0" borderId="0" xfId="23" applyFont="1"/>
    <xf numFmtId="0" fontId="12" fillId="0" borderId="0" xfId="23" applyFont="1" applyAlignment="1">
      <alignment horizontal="left" indent="7"/>
    </xf>
    <xf numFmtId="9" fontId="11" fillId="0" borderId="0" xfId="24" applyFont="1"/>
    <xf numFmtId="0" fontId="22" fillId="0" borderId="0" xfId="25" applyFont="1"/>
    <xf numFmtId="0" fontId="22" fillId="0" borderId="0" xfId="25" applyFont="1" applyAlignment="1">
      <alignment horizontal="center"/>
    </xf>
    <xf numFmtId="3" fontId="22" fillId="0" borderId="0" xfId="25" applyNumberFormat="1" applyFont="1" applyAlignment="1">
      <alignment horizontal="center"/>
    </xf>
    <xf numFmtId="0" fontId="22" fillId="0" borderId="0" xfId="25" applyFont="1" applyProtection="1">
      <protection locked="0"/>
    </xf>
    <xf numFmtId="0" fontId="16" fillId="0" borderId="0" xfId="25" applyFont="1" applyAlignment="1">
      <alignment horizontal="left"/>
    </xf>
    <xf numFmtId="0" fontId="23" fillId="0" borderId="0" xfId="25" applyFont="1" applyAlignment="1">
      <alignment horizontal="left"/>
    </xf>
    <xf numFmtId="0" fontId="24" fillId="0" borderId="0" xfId="25" applyFont="1" applyProtection="1">
      <protection locked="0"/>
    </xf>
    <xf numFmtId="3" fontId="25" fillId="0" borderId="0" xfId="25" applyNumberFormat="1" applyFont="1" applyAlignment="1">
      <alignment horizontal="center" wrapText="1"/>
    </xf>
    <xf numFmtId="0" fontId="24" fillId="0" borderId="0" xfId="25" applyFont="1"/>
    <xf numFmtId="0" fontId="16" fillId="0" borderId="0" xfId="25" applyFont="1" applyAlignment="1">
      <alignment horizontal="right"/>
    </xf>
    <xf numFmtId="164" fontId="23" fillId="0" borderId="0" xfId="25" applyNumberFormat="1" applyFont="1" applyAlignment="1" applyProtection="1">
      <alignment horizontal="right"/>
      <protection locked="0"/>
    </xf>
    <xf numFmtId="0" fontId="26" fillId="3" borderId="3" xfId="25" applyFont="1" applyFill="1" applyBorder="1" applyAlignment="1">
      <alignment horizontal="left" vertical="center" indent="1"/>
    </xf>
    <xf numFmtId="0" fontId="26" fillId="3" borderId="4" xfId="25" applyFont="1" applyFill="1" applyBorder="1" applyAlignment="1">
      <alignment horizontal="left" vertical="center"/>
    </xf>
    <xf numFmtId="3" fontId="26" fillId="3" borderId="4" xfId="25" applyNumberFormat="1" applyFont="1" applyFill="1" applyBorder="1" applyAlignment="1">
      <alignment horizontal="center" vertical="center"/>
    </xf>
    <xf numFmtId="0" fontId="26" fillId="3" borderId="4" xfId="25" applyFont="1" applyFill="1" applyBorder="1" applyAlignment="1">
      <alignment horizontal="center" vertical="center"/>
    </xf>
    <xf numFmtId="3" fontId="26" fillId="3" borderId="5" xfId="25" applyNumberFormat="1" applyFont="1" applyFill="1" applyBorder="1" applyAlignment="1">
      <alignment horizontal="center" vertical="center"/>
    </xf>
    <xf numFmtId="0" fontId="27" fillId="0" borderId="0" xfId="25" applyFont="1" applyProtection="1">
      <protection locked="0"/>
    </xf>
    <xf numFmtId="3" fontId="26" fillId="3" borderId="5" xfId="25" applyNumberFormat="1" applyFont="1" applyFill="1" applyBorder="1" applyAlignment="1" applyProtection="1">
      <alignment horizontal="center" vertical="center"/>
      <protection locked="0"/>
    </xf>
    <xf numFmtId="0" fontId="29" fillId="0" borderId="0" xfId="25" applyFont="1" applyProtection="1">
      <protection locked="0"/>
    </xf>
    <xf numFmtId="0" fontId="26" fillId="3" borderId="3" xfId="25" applyFont="1" applyFill="1" applyBorder="1" applyAlignment="1" applyProtection="1">
      <alignment horizontal="center" vertical="center"/>
      <protection locked="0"/>
    </xf>
    <xf numFmtId="0" fontId="26" fillId="3" borderId="4" xfId="25" applyFont="1" applyFill="1" applyBorder="1" applyAlignment="1" applyProtection="1">
      <alignment vertical="center"/>
      <protection locked="0"/>
    </xf>
    <xf numFmtId="3" fontId="27" fillId="3" borderId="4" xfId="25" applyNumberFormat="1" applyFont="1" applyFill="1" applyBorder="1" applyAlignment="1" applyProtection="1">
      <alignment vertical="center"/>
      <protection locked="0"/>
    </xf>
    <xf numFmtId="0" fontId="27" fillId="3" borderId="4" xfId="25" applyFont="1" applyFill="1" applyBorder="1" applyAlignment="1" applyProtection="1">
      <alignment vertical="center"/>
      <protection locked="0"/>
    </xf>
    <xf numFmtId="3" fontId="27" fillId="3" borderId="5" xfId="25" applyNumberFormat="1" applyFont="1" applyFill="1" applyBorder="1" applyAlignment="1" applyProtection="1">
      <alignment vertical="center"/>
      <protection locked="0"/>
    </xf>
    <xf numFmtId="3" fontId="27" fillId="3" borderId="5" xfId="25" applyNumberFormat="1" applyFont="1" applyFill="1" applyBorder="1" applyAlignment="1" applyProtection="1">
      <alignment horizontal="center" vertical="center" wrapText="1"/>
      <protection locked="0"/>
    </xf>
    <xf numFmtId="0" fontId="30" fillId="0" borderId="0" xfId="25" applyFont="1" applyProtection="1">
      <protection locked="0"/>
    </xf>
    <xf numFmtId="0" fontId="30" fillId="0" borderId="0" xfId="25" applyFont="1" applyAlignment="1" applyProtection="1">
      <alignment vertical="top"/>
      <protection locked="0"/>
    </xf>
    <xf numFmtId="0" fontId="30" fillId="0" borderId="0" xfId="25" applyFont="1" applyAlignment="1" applyProtection="1">
      <alignment vertical="top" wrapText="1"/>
      <protection locked="0"/>
    </xf>
    <xf numFmtId="3" fontId="30" fillId="0" borderId="9" xfId="25" applyNumberFormat="1" applyFont="1" applyBorder="1" applyAlignment="1" applyProtection="1">
      <alignment horizontal="left" vertical="top" wrapText="1"/>
      <protection locked="0"/>
    </xf>
    <xf numFmtId="3" fontId="30" fillId="0" borderId="7" xfId="25" applyNumberFormat="1" applyFont="1" applyBorder="1" applyAlignment="1" applyProtection="1">
      <alignment horizontal="center" vertical="top"/>
      <protection locked="0"/>
    </xf>
    <xf numFmtId="4" fontId="30" fillId="0" borderId="7" xfId="26" applyNumberFormat="1" applyFont="1" applyBorder="1" applyAlignment="1" applyProtection="1">
      <alignment vertical="top"/>
      <protection locked="0"/>
    </xf>
    <xf numFmtId="4" fontId="30" fillId="0" borderId="8" xfId="26" applyNumberFormat="1" applyFont="1" applyBorder="1" applyAlignment="1" applyProtection="1">
      <alignment vertical="top"/>
      <protection locked="0"/>
    </xf>
    <xf numFmtId="0" fontId="30" fillId="0" borderId="6" xfId="25" applyFont="1" applyBorder="1" applyAlignment="1" applyProtection="1">
      <alignment horizontal="center" vertical="top"/>
      <protection locked="0"/>
    </xf>
    <xf numFmtId="0" fontId="30" fillId="0" borderId="11" xfId="25" applyFont="1" applyBorder="1" applyAlignment="1" applyProtection="1">
      <alignment horizontal="center" vertical="top"/>
      <protection locked="0"/>
    </xf>
    <xf numFmtId="0" fontId="30" fillId="0" borderId="10" xfId="25" applyFont="1" applyBorder="1" applyAlignment="1" applyProtection="1">
      <alignment vertical="top"/>
      <protection locked="0"/>
    </xf>
    <xf numFmtId="3" fontId="30" fillId="0" borderId="12" xfId="25" applyNumberFormat="1" applyFont="1" applyBorder="1" applyAlignment="1" applyProtection="1">
      <alignment horizontal="center" vertical="top"/>
      <protection locked="0"/>
    </xf>
    <xf numFmtId="4" fontId="30" fillId="0" borderId="12" xfId="26" applyNumberFormat="1" applyFont="1" applyBorder="1" applyAlignment="1" applyProtection="1">
      <alignment vertical="top"/>
      <protection locked="0"/>
    </xf>
    <xf numFmtId="4" fontId="30" fillId="0" borderId="13" xfId="26" applyNumberFormat="1" applyFont="1" applyBorder="1" applyAlignment="1" applyProtection="1">
      <alignment vertical="top"/>
      <protection locked="0"/>
    </xf>
    <xf numFmtId="0" fontId="16" fillId="0" borderId="0" xfId="19" applyFont="1" applyAlignment="1" applyProtection="1">
      <alignment horizontal="left"/>
      <protection locked="0"/>
    </xf>
    <xf numFmtId="0" fontId="31" fillId="0" borderId="0" xfId="19" applyFont="1"/>
    <xf numFmtId="0" fontId="31" fillId="0" borderId="0" xfId="19" applyFont="1" applyAlignment="1">
      <alignment horizontal="center"/>
    </xf>
    <xf numFmtId="0" fontId="32" fillId="0" borderId="0" xfId="19" applyFont="1" applyAlignment="1">
      <alignment horizontal="center"/>
    </xf>
    <xf numFmtId="3" fontId="22" fillId="0" borderId="0" xfId="19" applyNumberFormat="1" applyFont="1" applyAlignment="1">
      <alignment horizontal="center"/>
    </xf>
    <xf numFmtId="0" fontId="22" fillId="0" borderId="0" xfId="19" applyFont="1" applyAlignment="1">
      <alignment horizontal="center"/>
    </xf>
    <xf numFmtId="167" fontId="32" fillId="0" borderId="0" xfId="19" applyNumberFormat="1" applyFont="1"/>
    <xf numFmtId="0" fontId="11" fillId="0" borderId="0" xfId="19" applyFont="1"/>
    <xf numFmtId="1" fontId="16" fillId="0" borderId="0" xfId="19" applyNumberFormat="1" applyFont="1" applyAlignment="1" applyProtection="1">
      <alignment horizontal="left"/>
      <protection locked="0"/>
    </xf>
    <xf numFmtId="3" fontId="25" fillId="0" borderId="0" xfId="19" applyNumberFormat="1" applyFont="1" applyAlignment="1">
      <alignment horizontal="center" wrapText="1"/>
    </xf>
    <xf numFmtId="167" fontId="33" fillId="0" borderId="0" xfId="19" applyNumberFormat="1" applyFont="1"/>
    <xf numFmtId="0" fontId="16" fillId="0" borderId="0" xfId="19" applyFont="1" applyAlignment="1">
      <alignment horizontal="left"/>
    </xf>
    <xf numFmtId="17" fontId="16" fillId="0" borderId="0" xfId="19" applyNumberFormat="1" applyFont="1" applyAlignment="1">
      <alignment horizontal="left"/>
    </xf>
    <xf numFmtId="0" fontId="16" fillId="0" borderId="0" xfId="19" applyFont="1" applyAlignment="1">
      <alignment horizontal="center"/>
    </xf>
    <xf numFmtId="0" fontId="23" fillId="0" borderId="0" xfId="19" applyFont="1" applyAlignment="1">
      <alignment horizontal="center"/>
    </xf>
    <xf numFmtId="0" fontId="34" fillId="0" borderId="0" xfId="19" applyFont="1" applyAlignment="1">
      <alignment horizontal="center"/>
    </xf>
    <xf numFmtId="168" fontId="23" fillId="0" borderId="0" xfId="19" applyNumberFormat="1" applyFont="1" applyAlignment="1">
      <alignment horizontal="center"/>
    </xf>
    <xf numFmtId="0" fontId="26" fillId="4" borderId="0" xfId="19" applyFont="1" applyFill="1" applyAlignment="1">
      <alignment horizontal="center" vertical="center"/>
    </xf>
    <xf numFmtId="0" fontId="26" fillId="4" borderId="0" xfId="19" applyFont="1" applyFill="1" applyAlignment="1">
      <alignment vertical="center"/>
    </xf>
    <xf numFmtId="0" fontId="26" fillId="4" borderId="0" xfId="19" applyFont="1" applyFill="1" applyAlignment="1">
      <alignment horizontal="center"/>
    </xf>
    <xf numFmtId="0" fontId="26" fillId="0" borderId="0" xfId="19" applyFont="1" applyAlignment="1">
      <alignment horizontal="center" vertical="center"/>
    </xf>
    <xf numFmtId="0" fontId="26" fillId="0" borderId="0" xfId="19" applyFont="1" applyAlignment="1">
      <alignment vertical="center"/>
    </xf>
    <xf numFmtId="0" fontId="26" fillId="0" borderId="0" xfId="19" applyFont="1" applyAlignment="1">
      <alignment horizontal="center"/>
    </xf>
    <xf numFmtId="0" fontId="28" fillId="0" borderId="0" xfId="19" applyFont="1" applyAlignment="1">
      <alignment horizontal="center"/>
    </xf>
    <xf numFmtId="0" fontId="28" fillId="0" borderId="0" xfId="19" applyFont="1" applyAlignment="1">
      <alignment horizontal="left"/>
    </xf>
    <xf numFmtId="0" fontId="28" fillId="0" borderId="0" xfId="19" applyFont="1"/>
    <xf numFmtId="0" fontId="30" fillId="0" borderId="0" xfId="19" applyFont="1" applyAlignment="1">
      <alignment horizontal="center"/>
    </xf>
    <xf numFmtId="0" fontId="30" fillId="0" borderId="0" xfId="19" applyFont="1" applyAlignment="1">
      <alignment horizontal="left"/>
    </xf>
    <xf numFmtId="0" fontId="30" fillId="0" borderId="0" xfId="19" applyFont="1"/>
    <xf numFmtId="1" fontId="35" fillId="0" borderId="0" xfId="19" applyNumberFormat="1" applyFont="1" applyAlignment="1">
      <alignment horizontal="center"/>
    </xf>
    <xf numFmtId="169" fontId="30" fillId="0" borderId="0" xfId="19" applyNumberFormat="1" applyFont="1" applyAlignment="1">
      <alignment horizontal="center"/>
    </xf>
    <xf numFmtId="0" fontId="35" fillId="0" borderId="0" xfId="19" applyFont="1" applyAlignment="1">
      <alignment horizontal="left" wrapText="1"/>
    </xf>
    <xf numFmtId="170" fontId="30" fillId="0" borderId="0" xfId="28" applyNumberFormat="1" applyFont="1" applyAlignment="1">
      <alignment horizontal="right"/>
    </xf>
    <xf numFmtId="43" fontId="30" fillId="0" borderId="0" xfId="28" applyFont="1" applyFill="1" applyAlignment="1">
      <alignment horizontal="right"/>
    </xf>
    <xf numFmtId="3" fontId="30" fillId="0" borderId="0" xfId="19" applyNumberFormat="1" applyFont="1" applyAlignment="1">
      <alignment horizontal="right"/>
    </xf>
    <xf numFmtId="169" fontId="13" fillId="0" borderId="0" xfId="19" applyNumberFormat="1"/>
    <xf numFmtId="0" fontId="35" fillId="0" borderId="0" xfId="19" applyFont="1" applyAlignment="1">
      <alignment horizontal="left" wrapText="1" indent="1"/>
    </xf>
    <xf numFmtId="0" fontId="30" fillId="0" borderId="0" xfId="19" applyFont="1" applyAlignment="1">
      <alignment horizontal="left" wrapText="1" indent="1"/>
    </xf>
    <xf numFmtId="170" fontId="30" fillId="0" borderId="0" xfId="28" applyNumberFormat="1" applyFont="1" applyFill="1" applyAlignment="1">
      <alignment horizontal="right"/>
    </xf>
    <xf numFmtId="170" fontId="13" fillId="0" borderId="0" xfId="19" applyNumberFormat="1"/>
    <xf numFmtId="0" fontId="30" fillId="0" borderId="0" xfId="19" applyFont="1" applyAlignment="1">
      <alignment horizontal="left" wrapText="1"/>
    </xf>
    <xf numFmtId="43" fontId="13" fillId="0" borderId="0" xfId="19" applyNumberFormat="1"/>
    <xf numFmtId="0" fontId="30" fillId="0" borderId="0" xfId="19" applyFont="1" applyAlignment="1">
      <alignment wrapText="1"/>
    </xf>
    <xf numFmtId="1" fontId="13" fillId="0" borderId="0" xfId="19" applyNumberFormat="1"/>
    <xf numFmtId="167" fontId="0" fillId="0" borderId="0" xfId="29" applyNumberFormat="1" applyFont="1" applyBorder="1"/>
    <xf numFmtId="171" fontId="28" fillId="0" borderId="14" xfId="19" applyNumberFormat="1" applyFont="1" applyBorder="1" applyAlignment="1">
      <alignment horizontal="right"/>
    </xf>
    <xf numFmtId="0" fontId="19" fillId="0" borderId="0" xfId="19" applyFont="1"/>
    <xf numFmtId="9" fontId="19" fillId="0" borderId="0" xfId="19" applyNumberFormat="1" applyFont="1"/>
    <xf numFmtId="17" fontId="13" fillId="0" borderId="0" xfId="19" applyNumberFormat="1"/>
    <xf numFmtId="0" fontId="36" fillId="0" borderId="0" xfId="19" applyFont="1"/>
    <xf numFmtId="1" fontId="30" fillId="0" borderId="0" xfId="19" applyNumberFormat="1" applyFont="1" applyAlignment="1">
      <alignment horizontal="center"/>
    </xf>
    <xf numFmtId="44" fontId="36" fillId="0" borderId="0" xfId="30" applyFont="1" applyBorder="1"/>
    <xf numFmtId="44" fontId="13" fillId="0" borderId="0" xfId="19" applyNumberFormat="1"/>
    <xf numFmtId="0" fontId="30" fillId="0" borderId="0" xfId="19" quotePrefix="1" applyFont="1" applyAlignment="1">
      <alignment horizontal="center"/>
    </xf>
    <xf numFmtId="0" fontId="28" fillId="0" borderId="0" xfId="19" applyFont="1" applyAlignment="1">
      <alignment horizontal="left" wrapText="1"/>
    </xf>
    <xf numFmtId="2" fontId="13" fillId="0" borderId="0" xfId="19" applyNumberFormat="1"/>
    <xf numFmtId="0" fontId="35" fillId="0" borderId="0" xfId="19" applyFont="1"/>
    <xf numFmtId="0" fontId="30" fillId="0" borderId="0" xfId="19" applyFont="1" applyAlignment="1">
      <alignment horizontal="left" indent="1"/>
    </xf>
    <xf numFmtId="0" fontId="11" fillId="0" borderId="0" xfId="19" applyFont="1" applyAlignment="1">
      <alignment horizontal="center"/>
    </xf>
    <xf numFmtId="170" fontId="30" fillId="0" borderId="0" xfId="28" applyNumberFormat="1" applyFont="1" applyFill="1" applyAlignment="1">
      <alignment horizontal="center"/>
    </xf>
    <xf numFmtId="0" fontId="35" fillId="0" borderId="0" xfId="19" applyFont="1" applyAlignment="1">
      <alignment horizontal="left" indent="1"/>
    </xf>
    <xf numFmtId="1" fontId="16" fillId="0" borderId="0" xfId="25" applyNumberFormat="1" applyFont="1" applyAlignment="1">
      <alignment horizontal="left"/>
    </xf>
    <xf numFmtId="17" fontId="16" fillId="0" borderId="0" xfId="25" applyNumberFormat="1" applyFont="1" applyAlignment="1">
      <alignment horizontal="left"/>
    </xf>
    <xf numFmtId="0" fontId="10" fillId="0" borderId="0" xfId="8" applyFont="1" applyAlignment="1">
      <alignment horizontal="center"/>
    </xf>
    <xf numFmtId="0" fontId="16" fillId="0" borderId="0" xfId="25" applyFont="1" applyAlignment="1">
      <alignment horizontal="center"/>
    </xf>
    <xf numFmtId="0" fontId="10" fillId="0" borderId="0" xfId="23" applyFont="1" applyAlignment="1">
      <alignment horizontal="center"/>
    </xf>
    <xf numFmtId="166" fontId="16" fillId="0" borderId="0" xfId="19" applyNumberFormat="1" applyFont="1" applyAlignment="1" applyProtection="1">
      <alignment horizontal="left"/>
      <protection locked="0"/>
    </xf>
  </cellXfs>
  <cellStyles count="31">
    <cellStyle name="Comma 2" xfId="1" xr:uid="{00000000-0005-0000-0000-000001000000}"/>
    <cellStyle name="Comma 2 2" xfId="14" xr:uid="{9EE6BEE7-167F-415D-9E44-2858119F7E76}"/>
    <cellStyle name="Comma 3" xfId="13" xr:uid="{95FDC55A-2DB3-48CD-B88C-CDDBDF8A937F}"/>
    <cellStyle name="Comma 4" xfId="18" xr:uid="{255AC650-6339-4F8A-B693-70D5D2000144}"/>
    <cellStyle name="Comma 5" xfId="21" xr:uid="{5F8C26E5-05CC-4714-ADA8-097A2F4F1B02}"/>
    <cellStyle name="Comma 6" xfId="28" xr:uid="{B7FD62BB-EFAA-453A-9416-7BC85E06831D}"/>
    <cellStyle name="Currency 2" xfId="10" xr:uid="{C98C7770-4E62-494F-A7E9-5693FC7F8B1E}"/>
    <cellStyle name="Currency 3" xfId="11" xr:uid="{12CA2373-2517-426B-9818-4D0D5D5923FD}"/>
    <cellStyle name="Currency 4" xfId="16" xr:uid="{44BBAAD1-EC76-448B-B390-A5FFFEF23EC5}"/>
    <cellStyle name="Currency 5" xfId="26" xr:uid="{0814856E-338F-4D66-A566-D371EFF73712}"/>
    <cellStyle name="Currency 6" xfId="30" xr:uid="{AA2E3C4E-1FEA-4457-916A-B15A11C25948}"/>
    <cellStyle name="Normal" xfId="0" builtinId="0"/>
    <cellStyle name="Normal 10" xfId="25" xr:uid="{031EEF13-82CE-4040-91DE-57F17E5C303E}"/>
    <cellStyle name="Normal 10 2" xfId="2" xr:uid="{00000000-0005-0000-0000-000004000000}"/>
    <cellStyle name="Normal 10 2 2" xfId="7" xr:uid="{E6EDE18D-1140-4AE2-83D9-6BD6A0D47EBC}"/>
    <cellStyle name="Normal 2" xfId="3" xr:uid="{00000000-0005-0000-0000-000005000000}"/>
    <cellStyle name="Normal 3" xfId="6" xr:uid="{FB823BDD-AE49-40A5-AAE7-F3CF86B848AE}"/>
    <cellStyle name="Normal 4" xfId="9" xr:uid="{AFC09E06-83BA-45D5-94F3-DA385CA9717E}"/>
    <cellStyle name="Normal 5" xfId="4" xr:uid="{00000000-0005-0000-0000-000006000000}"/>
    <cellStyle name="Normal 6" xfId="15" xr:uid="{63B63535-6F95-4DC5-9A12-5A02C212F2BB}"/>
    <cellStyle name="Normal 6 2" xfId="23" xr:uid="{118986C7-C4FB-410A-AB57-89B830C76C91}"/>
    <cellStyle name="Normal 7" xfId="19" xr:uid="{8E072669-5D99-462A-9545-142593D8DAB2}"/>
    <cellStyle name="Normal 8" xfId="20" xr:uid="{70E69A3D-88CB-4C13-BE6D-7788C313A512}"/>
    <cellStyle name="Normal 9" xfId="5" xr:uid="{00000000-0005-0000-0000-000007000000}"/>
    <cellStyle name="Normal_12 Section 12 - Preliminaries Pricing.xls" xfId="8" xr:uid="{90CBF260-28C1-4BA7-BABB-083285B30F9E}"/>
    <cellStyle name="Percent" xfId="24" builtinId="5"/>
    <cellStyle name="Percent 2" xfId="12" xr:uid="{32D6AC58-3CED-4225-A470-9FAA25BF5E62}"/>
    <cellStyle name="Percent 3" xfId="17" xr:uid="{38CAE84F-37A7-4CB0-A08A-8096F581BC41}"/>
    <cellStyle name="Percent 4" xfId="22" xr:uid="{B86DFE1E-E7D0-4011-B528-ECEE78266768}"/>
    <cellStyle name="Percent 5" xfId="27" xr:uid="{14E3E50A-23A4-405B-B46F-B338E1BA22ED}"/>
    <cellStyle name="Percent 6" xfId="29" xr:uid="{DCD9270E-8A95-4D84-BEF2-70DB01BFC057}"/>
  </cellStyles>
  <dxfs count="0"/>
  <tableStyles count="0" defaultTableStyle="TableStyleMedium9" defaultPivotStyle="PivotStyleLight16"/>
  <colors>
    <mruColors>
      <color rgb="FF9696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3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2916153</xdr:colOff>
      <xdr:row>0</xdr:row>
      <xdr:rowOff>189946</xdr:rowOff>
    </xdr:from>
    <xdr:to>
      <xdr:col>1</xdr:col>
      <xdr:colOff>19005</xdr:colOff>
      <xdr:row>1</xdr:row>
      <xdr:rowOff>4696460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3FF7B817-1CAC-4331-93E1-FCB833990530}"/>
            </a:ext>
          </a:extLst>
        </xdr:cNvPr>
        <xdr:cNvGrpSpPr/>
      </xdr:nvGrpSpPr>
      <xdr:grpSpPr>
        <a:xfrm>
          <a:off x="2916153" y="189946"/>
          <a:ext cx="4556165" cy="9709545"/>
          <a:chOff x="2911401" y="189946"/>
          <a:chExt cx="4586013" cy="9707164"/>
        </a:xfrm>
      </xdr:grpSpPr>
      <xdr:grpSp>
        <xdr:nvGrpSpPr>
          <xdr:cNvPr id="3" name="Group 2">
            <a:extLst>
              <a:ext uri="{FF2B5EF4-FFF2-40B4-BE49-F238E27FC236}">
                <a16:creationId xmlns:a16="http://schemas.microsoft.com/office/drawing/2014/main" id="{937A864F-7100-A42F-8D5E-CC3249771551}"/>
              </a:ext>
            </a:extLst>
          </xdr:cNvPr>
          <xdr:cNvGrpSpPr/>
        </xdr:nvGrpSpPr>
        <xdr:grpSpPr>
          <a:xfrm>
            <a:off x="2911401" y="5257800"/>
            <a:ext cx="4586013" cy="4639310"/>
            <a:chOff x="2159463" y="3686175"/>
            <a:chExt cx="4520494" cy="4218478"/>
          </a:xfrm>
        </xdr:grpSpPr>
        <xdr:sp macro="" textlink="">
          <xdr:nvSpPr>
            <xdr:cNvPr id="5" name="Rectangle 18">
              <a:extLst>
                <a:ext uri="{FF2B5EF4-FFF2-40B4-BE49-F238E27FC236}">
                  <a16:creationId xmlns:a16="http://schemas.microsoft.com/office/drawing/2014/main" id="{822F6563-73BE-1DC7-6D41-5A07AD099FDB}"/>
                </a:ext>
              </a:extLst>
            </xdr:cNvPr>
            <xdr:cNvSpPr/>
          </xdr:nvSpPr>
          <xdr:spPr>
            <a:xfrm>
              <a:off x="2159463" y="3686175"/>
              <a:ext cx="4518429" cy="2918229"/>
            </a:xfrm>
            <a:custGeom>
              <a:avLst/>
              <a:gdLst>
                <a:gd name="connsiteX0" fmla="*/ 0 w 4500245"/>
                <a:gd name="connsiteY0" fmla="*/ 0 h 3033395"/>
                <a:gd name="connsiteX1" fmla="*/ 4500245 w 4500245"/>
                <a:gd name="connsiteY1" fmla="*/ 0 h 3033395"/>
                <a:gd name="connsiteX2" fmla="*/ 4500245 w 4500245"/>
                <a:gd name="connsiteY2" fmla="*/ 3033395 h 3033395"/>
                <a:gd name="connsiteX3" fmla="*/ 0 w 4500245"/>
                <a:gd name="connsiteY3" fmla="*/ 3033395 h 3033395"/>
                <a:gd name="connsiteX4" fmla="*/ 0 w 4500245"/>
                <a:gd name="connsiteY4" fmla="*/ 0 h 3033395"/>
                <a:gd name="connsiteX0" fmla="*/ 0 w 4500245"/>
                <a:gd name="connsiteY0" fmla="*/ 0 h 3033395"/>
                <a:gd name="connsiteX1" fmla="*/ 4500245 w 4500245"/>
                <a:gd name="connsiteY1" fmla="*/ 0 h 3033395"/>
                <a:gd name="connsiteX2" fmla="*/ 4500245 w 4500245"/>
                <a:gd name="connsiteY2" fmla="*/ 3033395 h 3033395"/>
                <a:gd name="connsiteX3" fmla="*/ 436481 w 4500245"/>
                <a:gd name="connsiteY3" fmla="*/ 3032924 h 3033395"/>
                <a:gd name="connsiteX4" fmla="*/ 0 w 4500245"/>
                <a:gd name="connsiteY4" fmla="*/ 0 h 3033395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</a:cxnLst>
              <a:rect l="l" t="t" r="r" b="b"/>
              <a:pathLst>
                <a:path w="4500245" h="3033395">
                  <a:moveTo>
                    <a:pt x="0" y="0"/>
                  </a:moveTo>
                  <a:lnTo>
                    <a:pt x="4500245" y="0"/>
                  </a:lnTo>
                  <a:lnTo>
                    <a:pt x="4500245" y="3033395"/>
                  </a:lnTo>
                  <a:lnTo>
                    <a:pt x="436481" y="3032924"/>
                  </a:lnTo>
                  <a:lnTo>
                    <a:pt x="0" y="0"/>
                  </a:lnTo>
                  <a:close/>
                </a:path>
              </a:pathLst>
            </a:custGeom>
            <a:solidFill>
              <a:srgbClr val="1C9CD9">
                <a:alpha val="90000"/>
              </a:srgb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/>
            <a:p>
              <a:endParaRPr lang="en-GB"/>
            </a:p>
          </xdr:txBody>
        </xdr:sp>
        <xdr:sp macro="" textlink="">
          <xdr:nvSpPr>
            <xdr:cNvPr id="6" name="Rectangle 5">
              <a:extLst>
                <a:ext uri="{FF2B5EF4-FFF2-40B4-BE49-F238E27FC236}">
                  <a16:creationId xmlns:a16="http://schemas.microsoft.com/office/drawing/2014/main" id="{4D574A55-73B9-6D3B-4F98-875BB54464B0}"/>
                </a:ext>
              </a:extLst>
            </xdr:cNvPr>
            <xdr:cNvSpPr/>
          </xdr:nvSpPr>
          <xdr:spPr>
            <a:xfrm>
              <a:off x="2591251" y="6590434"/>
              <a:ext cx="4088706" cy="1314219"/>
            </a:xfrm>
            <a:custGeom>
              <a:avLst/>
              <a:gdLst>
                <a:gd name="connsiteX0" fmla="*/ 0 w 3305014"/>
                <a:gd name="connsiteY0" fmla="*/ 0 h 1363157"/>
                <a:gd name="connsiteX1" fmla="*/ 3305014 w 3305014"/>
                <a:gd name="connsiteY1" fmla="*/ 0 h 1363157"/>
                <a:gd name="connsiteX2" fmla="*/ 3305014 w 3305014"/>
                <a:gd name="connsiteY2" fmla="*/ 1363157 h 1363157"/>
                <a:gd name="connsiteX3" fmla="*/ 0 w 3305014"/>
                <a:gd name="connsiteY3" fmla="*/ 1363157 h 1363157"/>
                <a:gd name="connsiteX4" fmla="*/ 0 w 3305014"/>
                <a:gd name="connsiteY4" fmla="*/ 0 h 1363157"/>
                <a:gd name="connsiteX0" fmla="*/ 778747 w 4083761"/>
                <a:gd name="connsiteY0" fmla="*/ 0 h 1363157"/>
                <a:gd name="connsiteX1" fmla="*/ 4083761 w 4083761"/>
                <a:gd name="connsiteY1" fmla="*/ 0 h 1363157"/>
                <a:gd name="connsiteX2" fmla="*/ 4083761 w 4083761"/>
                <a:gd name="connsiteY2" fmla="*/ 1363157 h 1363157"/>
                <a:gd name="connsiteX3" fmla="*/ 0 w 4083761"/>
                <a:gd name="connsiteY3" fmla="*/ 1363157 h 1363157"/>
                <a:gd name="connsiteX4" fmla="*/ 778747 w 4083761"/>
                <a:gd name="connsiteY4" fmla="*/ 0 h 1363157"/>
                <a:gd name="connsiteX0" fmla="*/ 0 w 4274698"/>
                <a:gd name="connsiteY0" fmla="*/ 0 h 1363157"/>
                <a:gd name="connsiteX1" fmla="*/ 4274698 w 4274698"/>
                <a:gd name="connsiteY1" fmla="*/ 0 h 1363157"/>
                <a:gd name="connsiteX2" fmla="*/ 4274698 w 4274698"/>
                <a:gd name="connsiteY2" fmla="*/ 1363157 h 1363157"/>
                <a:gd name="connsiteX3" fmla="*/ 190937 w 4274698"/>
                <a:gd name="connsiteY3" fmla="*/ 1363157 h 1363157"/>
                <a:gd name="connsiteX4" fmla="*/ 0 w 4274698"/>
                <a:gd name="connsiteY4" fmla="*/ 0 h 1363157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</a:cxnLst>
              <a:rect l="l" t="t" r="r" b="b"/>
              <a:pathLst>
                <a:path w="4274698" h="1363157">
                  <a:moveTo>
                    <a:pt x="0" y="0"/>
                  </a:moveTo>
                  <a:lnTo>
                    <a:pt x="4274698" y="0"/>
                  </a:lnTo>
                  <a:lnTo>
                    <a:pt x="4274698" y="1363157"/>
                  </a:lnTo>
                  <a:lnTo>
                    <a:pt x="190937" y="1363157"/>
                  </a:lnTo>
                  <a:lnTo>
                    <a:pt x="0" y="0"/>
                  </a:lnTo>
                  <a:close/>
                </a:path>
              </a:pathLst>
            </a:custGeom>
            <a:solidFill>
              <a:schemeClr val="bg1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tlCol="0" anchor="ctr"/>
            <a:lstStyle/>
            <a:p>
              <a:endParaRPr lang="en-GB"/>
            </a:p>
          </xdr:txBody>
        </xdr:sp>
      </xdr:grpSp>
      <xdr:pic>
        <xdr:nvPicPr>
          <xdr:cNvPr id="4" name="Picture 3">
            <a:extLst>
              <a:ext uri="{FF2B5EF4-FFF2-40B4-BE49-F238E27FC236}">
                <a16:creationId xmlns:a16="http://schemas.microsoft.com/office/drawing/2014/main" id="{FC411003-74F8-249B-13C6-1545C31969C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503459" y="189946"/>
            <a:ext cx="2789691" cy="778649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3180474</xdr:colOff>
      <xdr:row>1</xdr:row>
      <xdr:rowOff>1382658</xdr:rowOff>
    </xdr:from>
    <xdr:to>
      <xdr:col>0</xdr:col>
      <xdr:colOff>7247649</xdr:colOff>
      <xdr:row>1</xdr:row>
      <xdr:rowOff>2047875</xdr:rowOff>
    </xdr:to>
    <xdr:sp macro="" textlink="[4]Detail!B4">
      <xdr:nvSpPr>
        <xdr:cNvPr id="9" name="TextBox 8">
          <a:extLst>
            <a:ext uri="{FF2B5EF4-FFF2-40B4-BE49-F238E27FC236}">
              <a16:creationId xmlns:a16="http://schemas.microsoft.com/office/drawing/2014/main" id="{F7B76D0E-98DE-433F-B5F8-50515D671ACF}"/>
            </a:ext>
          </a:extLst>
        </xdr:cNvPr>
        <xdr:cNvSpPr txBox="1"/>
      </xdr:nvSpPr>
      <xdr:spPr>
        <a:xfrm>
          <a:off x="3180474" y="6580133"/>
          <a:ext cx="4070350" cy="6652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endParaRPr lang="en-GB" sz="1800" b="1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3651250</xdr:colOff>
      <xdr:row>1</xdr:row>
      <xdr:rowOff>178021</xdr:rowOff>
    </xdr:from>
    <xdr:to>
      <xdr:col>0</xdr:col>
      <xdr:colOff>7456543</xdr:colOff>
      <xdr:row>1</xdr:row>
      <xdr:rowOff>624600</xdr:rowOff>
    </xdr:to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608A2A36-EF62-46D5-A969-A2BC2C3C1FF2}"/>
            </a:ext>
          </a:extLst>
        </xdr:cNvPr>
        <xdr:cNvSpPr txBox="1"/>
      </xdr:nvSpPr>
      <xdr:spPr>
        <a:xfrm>
          <a:off x="3651250" y="5385021"/>
          <a:ext cx="3805293" cy="4465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en-US" sz="2400" b="1" i="0" u="none" strike="noStrike">
              <a:solidFill>
                <a:schemeClr val="bg1"/>
              </a:solidFill>
              <a:latin typeface="Gill Sans MT" panose="020B0502020104020203" pitchFamily="34" charset="0"/>
            </a:rPr>
            <a:t>Porthcawl Town Council</a:t>
          </a:r>
          <a:endParaRPr lang="en-US" sz="2000" b="1" i="0" u="none" strike="noStrike">
            <a:solidFill>
              <a:schemeClr val="bg1"/>
            </a:solidFill>
            <a:latin typeface="Gill Sans MT" panose="020B0502020104020203" pitchFamily="34" charset="0"/>
          </a:endParaRPr>
        </a:p>
      </xdr:txBody>
    </xdr:sp>
    <xdr:clientData/>
  </xdr:twoCellAnchor>
  <xdr:twoCellAnchor>
    <xdr:from>
      <xdr:col>0</xdr:col>
      <xdr:colOff>4262438</xdr:colOff>
      <xdr:row>1</xdr:row>
      <xdr:rowOff>1081008</xdr:rowOff>
    </xdr:from>
    <xdr:to>
      <xdr:col>1</xdr:col>
      <xdr:colOff>19844</xdr:colOff>
      <xdr:row>1</xdr:row>
      <xdr:rowOff>1881188</xdr:rowOff>
    </xdr:to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1C278030-973F-4D92-8C29-B0EDD72A9647}"/>
            </a:ext>
          </a:extLst>
        </xdr:cNvPr>
        <xdr:cNvSpPr txBox="1"/>
      </xdr:nvSpPr>
      <xdr:spPr>
        <a:xfrm>
          <a:off x="4262438" y="6284039"/>
          <a:ext cx="3210719" cy="8001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en-US" sz="2400" b="1" i="0" u="none" strike="noStrike">
              <a:solidFill>
                <a:schemeClr val="bg1"/>
              </a:solidFill>
              <a:latin typeface="Gill Sans MT" panose="020B0502020104020203" pitchFamily="34" charset="0"/>
            </a:rPr>
            <a:t>Public Convenience, John Street</a:t>
          </a:r>
        </a:p>
      </xdr:txBody>
    </xdr:sp>
    <xdr:clientData/>
  </xdr:twoCellAnchor>
  <xdr:twoCellAnchor>
    <xdr:from>
      <xdr:col>0</xdr:col>
      <xdr:colOff>4288439</xdr:colOff>
      <xdr:row>1</xdr:row>
      <xdr:rowOff>2277460</xdr:rowOff>
    </xdr:from>
    <xdr:to>
      <xdr:col>0</xdr:col>
      <xdr:colOff>7429500</xdr:colOff>
      <xdr:row>1</xdr:row>
      <xdr:rowOff>2667000</xdr:rowOff>
    </xdr:to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CB119178-6D36-45E2-BC9B-BC9D9AC49ECF}"/>
            </a:ext>
          </a:extLst>
        </xdr:cNvPr>
        <xdr:cNvSpPr txBox="1"/>
      </xdr:nvSpPr>
      <xdr:spPr>
        <a:xfrm>
          <a:off x="4288439" y="7484460"/>
          <a:ext cx="3141061" cy="3895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en-US" sz="1800" b="1" i="0" u="none" strike="noStrike">
              <a:solidFill>
                <a:schemeClr val="bg1"/>
              </a:solidFill>
              <a:latin typeface="Gill Sans MT" panose="020B0502020104020203" pitchFamily="34" charset="0"/>
            </a:rPr>
            <a:t>Pricing</a:t>
          </a:r>
          <a:r>
            <a:rPr lang="en-US" sz="1800" b="1" i="0" u="none" strike="noStrike" baseline="0">
              <a:solidFill>
                <a:schemeClr val="bg1"/>
              </a:solidFill>
              <a:latin typeface="Gill Sans MT" panose="020B0502020104020203" pitchFamily="34" charset="0"/>
            </a:rPr>
            <a:t> Document </a:t>
          </a:r>
          <a:endParaRPr lang="en-US" sz="1800" b="1" i="0" u="none" strike="noStrike">
            <a:solidFill>
              <a:schemeClr val="bg1"/>
            </a:solidFill>
            <a:latin typeface="Gill Sans MT" panose="020B0502020104020203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529396</xdr:colOff>
      <xdr:row>58</xdr:row>
      <xdr:rowOff>11906</xdr:rowOff>
    </xdr:from>
    <xdr:to>
      <xdr:col>4</xdr:col>
      <xdr:colOff>277098</xdr:colOff>
      <xdr:row>60</xdr:row>
      <xdr:rowOff>75406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690E7A3B-F4AF-4292-80CD-80088BA980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16921" y="8371681"/>
          <a:ext cx="1538402" cy="39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0</xdr:colOff>
      <xdr:row>61</xdr:row>
      <xdr:rowOff>153478</xdr:rowOff>
    </xdr:from>
    <xdr:ext cx="5953125" cy="458652"/>
    <xdr:sp macro="" textlink="">
      <xdr:nvSpPr>
        <xdr:cNvPr id="3" name="TextBox 6">
          <a:extLst>
            <a:ext uri="{FF2B5EF4-FFF2-40B4-BE49-F238E27FC236}">
              <a16:creationId xmlns:a16="http://schemas.microsoft.com/office/drawing/2014/main" id="{6EAB1848-3D7C-41A4-98AF-1C9E983DD6C1}"/>
            </a:ext>
          </a:extLst>
        </xdr:cNvPr>
        <xdr:cNvSpPr txBox="1">
          <a:spLocks noChangeArrowheads="1"/>
        </xdr:cNvSpPr>
      </xdr:nvSpPr>
      <xdr:spPr bwMode="auto">
        <a:xfrm>
          <a:off x="0" y="9002203"/>
          <a:ext cx="5953125" cy="4586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91440" tIns="45720" rIns="91440" bIns="45720" anchor="t" upright="1">
          <a:spAutoFit/>
        </a:bodyPr>
        <a:lstStyle/>
        <a:p>
          <a:pPr algn="ctr" rtl="0">
            <a:defRPr sz="1000"/>
          </a:pPr>
          <a:r>
            <a:rPr lang="en-GB" sz="1200" b="0" i="0" u="none" strike="noStrike" baseline="0">
              <a:solidFill>
                <a:srgbClr val="9D9D9D"/>
              </a:solidFill>
              <a:latin typeface="Gill Sans MT"/>
            </a:rPr>
            <a:t>02920 220 300    admin@tc-consult.co.uk    tc-consult.co.uk</a:t>
          </a:r>
          <a:endParaRPr lang="en-GB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ctr" rtl="0">
            <a:defRPr sz="1000"/>
          </a:pPr>
          <a:r>
            <a:rPr lang="en-GB" sz="1200" b="0" i="0" u="none" strike="noStrike" baseline="0">
              <a:solidFill>
                <a:srgbClr val="9D9D9D"/>
              </a:solidFill>
              <a:latin typeface="Gill Sans MT"/>
            </a:rPr>
            <a:t>TC Consult Ltd, The Old Coach House, 2 Sophia Close, Cardiff, CF11 9HW</a:t>
          </a:r>
        </a:p>
      </xdr:txBody>
    </xdr:sp>
    <xdr:clientData/>
  </xdr:oneCellAnchor>
  <xdr:twoCellAnchor>
    <xdr:from>
      <xdr:col>10</xdr:col>
      <xdr:colOff>347980</xdr:colOff>
      <xdr:row>116</xdr:row>
      <xdr:rowOff>47625</xdr:rowOff>
    </xdr:from>
    <xdr:to>
      <xdr:col>10</xdr:col>
      <xdr:colOff>347980</xdr:colOff>
      <xdr:row>117</xdr:row>
      <xdr:rowOff>65405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90AFDB75-B06E-45E5-9821-8CF1AB6356B9}"/>
            </a:ext>
          </a:extLst>
        </xdr:cNvPr>
        <xdr:cNvCxnSpPr>
          <a:cxnSpLocks/>
        </xdr:cNvCxnSpPr>
      </xdr:nvCxnSpPr>
      <xdr:spPr>
        <a:xfrm>
          <a:off x="8637905" y="17799050"/>
          <a:ext cx="0" cy="186055"/>
        </a:xfrm>
        <a:prstGeom prst="line">
          <a:avLst/>
        </a:prstGeom>
        <a:ln w="12700">
          <a:solidFill>
            <a:srgbClr val="38A8DE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667291</xdr:colOff>
      <xdr:row>24</xdr:row>
      <xdr:rowOff>125007</xdr:rowOff>
    </xdr:from>
    <xdr:to>
      <xdr:col>5</xdr:col>
      <xdr:colOff>178198</xdr:colOff>
      <xdr:row>30</xdr:row>
      <xdr:rowOff>68819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AB43F9-39E8-4E78-90E8-8821A8FA10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2641" y="4274732"/>
          <a:ext cx="3095482" cy="91536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lcara\shared\Documents%20and%20Settings\wg27888\Local%20Settings\Temporary%20Internet%20Files\Content.IE5\OZMIQ0JH\Packaged%20Cost%20Report%20(version%203c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LCARA\Shared\FRAMEWORK%20-%20FINAL\The%20Learning%20Zone%20-%20Pricing%20Documen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kcdf1fp001\ukcdf1fp001-v1pcc\Projects\051475-02\J%20-%20Estimates\01%20Full%20Estimates%20and%20Cost%20Plans\Cost%20Plan%2004\J%20-%20Estimates\01%20Full%20Estimates%20and%20Cost%20Plans\CostPlanOrModelTemplateMarch2007(1).xls" TargetMode="External"/></Relationships>
</file>

<file path=xl/externalLinks/_rels/externalLink4.xml.rels><?xml version="1.0" encoding="UTF-8" standalone="yes"?>
<Relationships xmlns="http://schemas.openxmlformats.org/package/2006/relationships"><Relationship Id="rId3" Type="http://schemas.openxmlformats.org/officeDocument/2006/relationships/externalLinkPath" Target="file:///G:\Shared%20drives\TC%20Projects\PROJECTS\TC22\TC22-46%20Hafod,%20Cowbridge%20School%20Site%20-%20EA\F%20Post%20Contract\02%20JCT%20D&amp;B%20Contract\02%20Financial%20reports\Cost%20Report%20Nr%2002\TC22-46%20Former%20Cowbridge%20School,%20Hafod%20-%20Cost%20Report%20Nr%2002.xlsx" TargetMode="External"/><Relationship Id="rId2" Type="http://schemas.microsoft.com/office/2019/04/relationships/externalLinkLongPath" Target="/Shared%20drives/TC%20Projects/PROJECTS/TC22/TC22-46%20Hafod,%20Cowbridge%20School%20Site%20-%20EA/F%20Post%20Contract/02%20JCT%20D&amp;B%20Contract/02%20Financial%20reports/Cost%20Report%20Nr%2002/TC22-46%20Former%20Cowbridge%20School,%20Hafod%20-%20Cost%20Report%20Nr%2002.xlsx?701F724A" TargetMode="External"/><Relationship Id="rId1" Type="http://schemas.openxmlformats.org/officeDocument/2006/relationships/externalLinkPath" Target="file:///\\701F724A\TC22-46%20Former%20Cowbridge%20School,%20Hafod%20-%20Cost%20Report%20Nr%2002.xlsx" TargetMode="External"/><Relationship Id="rId4" Type="http://schemas.openxmlformats.org/officeDocument/2006/relationships/externalLinkPath" Target="../../../../../../Shared%20drives/TC%20Projects/PROJECTS/TC22/TC22-46%20Hafod,%20Cowbridge%20School%20Site%20-%20EA/F%20Post%20Contract/02%20JCT%20D&amp;B%20Contract/02%20Financial%20reports/Cost%20Report%20Nr%2002/TC22-46%20Former%20Cowbridge%20School,%20Hafod%20-%20Cost%20Report%20Nr%2002.xlsx" TargetMode="External"/></Relationships>
</file>

<file path=xl/externalLinks/_rels/externalLink5.xml.rels><?xml version="1.0" encoding="UTF-8" standalone="yes"?>
<Relationships xmlns="http://schemas.openxmlformats.org/package/2006/relationships"><Relationship Id="rId3" Type="http://schemas.openxmlformats.org/officeDocument/2006/relationships/externalLinkPath" Target="https://tcconsultlimited.sharepoint.com/sites/TCProjects/Shared%20Documents/PROJECTS/TC25/TC25-25%20Porthcawl%20Public%20Conveniences%20QS/E%20Pre%20Contract/A%20Estimates/TC25-25%20Porthcawl%20Public%20Convinence%20-%20Order%20of%20Cost%20Estimate%20Nr%201.xlsx" TargetMode="External"/><Relationship Id="rId2" Type="http://schemas.microsoft.com/office/2019/04/relationships/externalLinkLongPath" Target="/sites/TCProjects/Shared%20Documents/PROJECTS/TC25/TC25-25%20Porthcawl%20Public%20Conveniences%20QS/E%20Pre%20Contract/A%20Estimates/TC25-25%20Porthcawl%20Public%20Convinence%20-%20Order%20of%20Cost%20Estimate%20Nr%201.xlsx?EA1971AA" TargetMode="External"/><Relationship Id="rId1" Type="http://schemas.openxmlformats.org/officeDocument/2006/relationships/externalLinkPath" Target="file:///\\EA1971AA\TC25-25%20Porthcawl%20Public%20Convinence%20-%20Order%20of%20Cost%20Estimate%20Nr%201.xlsx" TargetMode="External"/><Relationship Id="rId4" Type="http://schemas.openxmlformats.org/officeDocument/2006/relationships/externalLinkPath" Target="../../../../../../sites/TCProjects/Shared%20Documents/PROJECTS/TC25/TC25-25%20Porthcawl%20Public%20Conveniences%20QS/E%20Pre%20Contract/A%20Estimates/TC25-25%20Porthcawl%20Public%20Convinence%20-%20Order%20of%20Cost%20Estimate%20Nr%2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nge control"/>
      <sheetName val="Notes"/>
      <sheetName val="Cover"/>
      <sheetName val="QA"/>
      <sheetName val="Contents"/>
      <sheetName val="1-Executive Summary"/>
      <sheetName val="2-Cash Flow"/>
      <sheetName val="3-Basis and Assumptions"/>
      <sheetName val="4-Exclusions"/>
      <sheetName val="Contract Summary"/>
      <sheetName val="Valuations"/>
      <sheetName val="template"/>
      <sheetName val="Project Page"/>
      <sheetName val="Abnormals"/>
      <sheetName val="DATA INPUT"/>
      <sheetName val="Fit Out Cost Matrix"/>
      <sheetName val="Construction"/>
      <sheetName val="elements"/>
      <sheetName val="Report"/>
      <sheetName val="Preliminaries"/>
      <sheetName val="Elemental oview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41">
          <cell r="E41" t="str">
            <v>MAIN CONTRACT</v>
          </cell>
        </row>
        <row r="43">
          <cell r="E43">
            <v>39114</v>
          </cell>
        </row>
        <row r="44">
          <cell r="E44">
            <v>12</v>
          </cell>
          <cell r="F44" t="str">
            <v>months</v>
          </cell>
        </row>
        <row r="45">
          <cell r="E45">
            <v>39479</v>
          </cell>
        </row>
        <row r="46">
          <cell r="E46">
            <v>0.05</v>
          </cell>
          <cell r="F46" t="str">
            <v>(0% for gross calculations)</v>
          </cell>
        </row>
        <row r="47">
          <cell r="E47">
            <v>12</v>
          </cell>
          <cell r="F47" t="str">
            <v>months</v>
          </cell>
        </row>
        <row r="51">
          <cell r="E51" t="str">
            <v>ACTUAL</v>
          </cell>
        </row>
        <row r="52">
          <cell r="E52" t="str">
            <v>Actual Cumulative</v>
          </cell>
          <cell r="F52" t="str">
            <v>Actual Monthly</v>
          </cell>
        </row>
        <row r="53">
          <cell r="E53" t="e">
            <v>#N/A</v>
          </cell>
        </row>
        <row r="54">
          <cell r="E54" t="e">
            <v>#N/A</v>
          </cell>
        </row>
        <row r="55">
          <cell r="E55" t="e">
            <v>#N/A</v>
          </cell>
        </row>
        <row r="56">
          <cell r="E56" t="e">
            <v>#N/A</v>
          </cell>
        </row>
        <row r="57">
          <cell r="E57" t="e">
            <v>#N/A</v>
          </cell>
        </row>
        <row r="58">
          <cell r="E58" t="e">
            <v>#N/A</v>
          </cell>
        </row>
        <row r="59">
          <cell r="E59" t="e">
            <v>#N/A</v>
          </cell>
        </row>
        <row r="60">
          <cell r="E60" t="e">
            <v>#N/A</v>
          </cell>
        </row>
        <row r="61">
          <cell r="E61" t="e">
            <v>#N/A</v>
          </cell>
        </row>
        <row r="62">
          <cell r="E62" t="e">
            <v>#N/A</v>
          </cell>
        </row>
        <row r="63">
          <cell r="E63" t="e">
            <v>#N/A</v>
          </cell>
        </row>
        <row r="64">
          <cell r="E64" t="e">
            <v>#N/A</v>
          </cell>
        </row>
        <row r="65">
          <cell r="E65" t="e">
            <v>#N/A</v>
          </cell>
        </row>
        <row r="66">
          <cell r="E66" t="e">
            <v>#N/A</v>
          </cell>
        </row>
        <row r="67">
          <cell r="E67" t="e">
            <v>#N/A</v>
          </cell>
        </row>
        <row r="68">
          <cell r="E68" t="e">
            <v>#N/A</v>
          </cell>
        </row>
        <row r="69">
          <cell r="E69" t="e">
            <v>#N/A</v>
          </cell>
        </row>
        <row r="70">
          <cell r="E70" t="e">
            <v>#N/A</v>
          </cell>
        </row>
        <row r="71">
          <cell r="E71" t="e">
            <v>#N/A</v>
          </cell>
        </row>
        <row r="72">
          <cell r="E72" t="e">
            <v>#N/A</v>
          </cell>
        </row>
        <row r="73">
          <cell r="E73" t="e">
            <v>#N/A</v>
          </cell>
        </row>
        <row r="74">
          <cell r="E74" t="e">
            <v>#N/A</v>
          </cell>
        </row>
        <row r="75">
          <cell r="E75" t="e">
            <v>#N/A</v>
          </cell>
        </row>
        <row r="76">
          <cell r="E76" t="e">
            <v>#N/A</v>
          </cell>
        </row>
        <row r="77">
          <cell r="E77" t="e">
            <v>#N/A</v>
          </cell>
        </row>
        <row r="79">
          <cell r="E79">
            <v>0</v>
          </cell>
        </row>
        <row r="80">
          <cell r="E80">
            <v>0</v>
          </cell>
        </row>
        <row r="81">
          <cell r="E81">
            <v>0</v>
          </cell>
        </row>
        <row r="82">
          <cell r="E82">
            <v>0</v>
          </cell>
        </row>
        <row r="83">
          <cell r="E83">
            <v>0</v>
          </cell>
        </row>
        <row r="84">
          <cell r="E84">
            <v>0</v>
          </cell>
        </row>
        <row r="85">
          <cell r="E85">
            <v>0</v>
          </cell>
        </row>
        <row r="86">
          <cell r="E86">
            <v>0</v>
          </cell>
        </row>
        <row r="87">
          <cell r="E87">
            <v>0</v>
          </cell>
        </row>
        <row r="88">
          <cell r="E88">
            <v>0</v>
          </cell>
        </row>
        <row r="89">
          <cell r="E89">
            <v>0</v>
          </cell>
        </row>
        <row r="90">
          <cell r="E90">
            <v>0</v>
          </cell>
        </row>
        <row r="91">
          <cell r="E91">
            <v>0</v>
          </cell>
        </row>
        <row r="92">
          <cell r="E92">
            <v>0</v>
          </cell>
        </row>
        <row r="93">
          <cell r="E93">
            <v>0</v>
          </cell>
        </row>
        <row r="94">
          <cell r="E94">
            <v>0</v>
          </cell>
        </row>
        <row r="95">
          <cell r="E95">
            <v>0</v>
          </cell>
        </row>
        <row r="96">
          <cell r="E96">
            <v>0</v>
          </cell>
        </row>
        <row r="97">
          <cell r="E97">
            <v>0</v>
          </cell>
        </row>
        <row r="98">
          <cell r="E98">
            <v>0</v>
          </cell>
        </row>
        <row r="99">
          <cell r="E99">
            <v>0</v>
          </cell>
        </row>
        <row r="100">
          <cell r="E100">
            <v>0</v>
          </cell>
        </row>
        <row r="101">
          <cell r="E101">
            <v>0</v>
          </cell>
        </row>
        <row r="102">
          <cell r="E102">
            <v>0</v>
          </cell>
        </row>
        <row r="103">
          <cell r="E103">
            <v>0</v>
          </cell>
        </row>
        <row r="104">
          <cell r="E104">
            <v>0</v>
          </cell>
        </row>
        <row r="105">
          <cell r="E105">
            <v>0</v>
          </cell>
        </row>
        <row r="106">
          <cell r="E106">
            <v>0</v>
          </cell>
        </row>
        <row r="107">
          <cell r="E107">
            <v>0</v>
          </cell>
        </row>
        <row r="108">
          <cell r="E108">
            <v>0</v>
          </cell>
        </row>
        <row r="109">
          <cell r="E109">
            <v>0</v>
          </cell>
        </row>
        <row r="110">
          <cell r="E110">
            <v>0</v>
          </cell>
        </row>
        <row r="111">
          <cell r="E111">
            <v>0</v>
          </cell>
        </row>
        <row r="112">
          <cell r="E112">
            <v>0</v>
          </cell>
        </row>
      </sheetData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A ADVANCE - Prelims"/>
      <sheetName val="1B ADVANCE - Substructure"/>
      <sheetName val="2A MAIN - Pre-Construction"/>
      <sheetName val="2B MAIN - Prelims"/>
      <sheetName val="OHP"/>
      <sheetName val="1A_ADVANCE_-_Prelims"/>
      <sheetName val="1B_ADVANCE_-_Substructure"/>
      <sheetName val="2A_MAIN_-_Pre-Construction"/>
      <sheetName val="2B_MAIN_-_Prelims"/>
      <sheetName val="1A_ADVANCE_-_Prelims49"/>
      <sheetName val="1B_ADVANCE_-_Substructure49"/>
      <sheetName val="2A_MAIN_-_Pre-Construction49"/>
      <sheetName val="2B_MAIN_-_Prelims49"/>
      <sheetName val="1A_ADVANCE_-_Prelims28"/>
      <sheetName val="1B_ADVANCE_-_Substructure28"/>
      <sheetName val="2A_MAIN_-_Pre-Construction28"/>
      <sheetName val="2B_MAIN_-_Prelims28"/>
      <sheetName val="1A_ADVANCE_-_Prelims4"/>
      <sheetName val="1B_ADVANCE_-_Substructure4"/>
      <sheetName val="2A_MAIN_-_Pre-Construction4"/>
      <sheetName val="2B_MAIN_-_Prelims4"/>
      <sheetName val="1A_ADVANCE_-_Prelims1"/>
      <sheetName val="1B_ADVANCE_-_Substructure1"/>
      <sheetName val="2A_MAIN_-_Pre-Construction1"/>
      <sheetName val="2B_MAIN_-_Prelims1"/>
      <sheetName val="1A_ADVANCE_-_Prelims2"/>
      <sheetName val="1B_ADVANCE_-_Substructure2"/>
      <sheetName val="2A_MAIN_-_Pre-Construction2"/>
      <sheetName val="2B_MAIN_-_Prelims2"/>
      <sheetName val="1A_ADVANCE_-_Prelims3"/>
      <sheetName val="1B_ADVANCE_-_Substructure3"/>
      <sheetName val="2A_MAIN_-_Pre-Construction3"/>
      <sheetName val="2B_MAIN_-_Prelims3"/>
      <sheetName val="1A_ADVANCE_-_Prelims5"/>
      <sheetName val="1B_ADVANCE_-_Substructure5"/>
      <sheetName val="2A_MAIN_-_Pre-Construction5"/>
      <sheetName val="2B_MAIN_-_Prelims5"/>
      <sheetName val="1A_ADVANCE_-_Prelims6"/>
      <sheetName val="1B_ADVANCE_-_Substructure6"/>
      <sheetName val="2A_MAIN_-_Pre-Construction6"/>
      <sheetName val="2B_MAIN_-_Prelims6"/>
      <sheetName val="1A_ADVANCE_-_Prelims7"/>
      <sheetName val="1B_ADVANCE_-_Substructure7"/>
      <sheetName val="2A_MAIN_-_Pre-Construction7"/>
      <sheetName val="2B_MAIN_-_Prelims7"/>
      <sheetName val="1A_ADVANCE_-_Prelims8"/>
      <sheetName val="1B_ADVANCE_-_Substructure8"/>
      <sheetName val="2A_MAIN_-_Pre-Construction8"/>
      <sheetName val="2B_MAIN_-_Prelims8"/>
      <sheetName val="1A_ADVANCE_-_Prelims9"/>
      <sheetName val="1B_ADVANCE_-_Substructure9"/>
      <sheetName val="2A_MAIN_-_Pre-Construction9"/>
      <sheetName val="2B_MAIN_-_Prelims9"/>
      <sheetName val="1A_ADVANCE_-_Prelims12"/>
      <sheetName val="1B_ADVANCE_-_Substructure12"/>
      <sheetName val="2A_MAIN_-_Pre-Construction12"/>
      <sheetName val="2B_MAIN_-_Prelims12"/>
      <sheetName val="1A_ADVANCE_-_Prelims10"/>
      <sheetName val="1B_ADVANCE_-_Substructure10"/>
      <sheetName val="2A_MAIN_-_Pre-Construction10"/>
      <sheetName val="2B_MAIN_-_Prelims10"/>
      <sheetName val="1A_ADVANCE_-_Prelims11"/>
      <sheetName val="1B_ADVANCE_-_Substructure11"/>
      <sheetName val="2A_MAIN_-_Pre-Construction11"/>
      <sheetName val="2B_MAIN_-_Prelims11"/>
      <sheetName val="1A_ADVANCE_-_Prelims13"/>
      <sheetName val="1B_ADVANCE_-_Substructure13"/>
      <sheetName val="2A_MAIN_-_Pre-Construction13"/>
      <sheetName val="2B_MAIN_-_Prelims13"/>
      <sheetName val="1A_ADVANCE_-_Prelims14"/>
      <sheetName val="1B_ADVANCE_-_Substructure14"/>
      <sheetName val="2A_MAIN_-_Pre-Construction14"/>
      <sheetName val="2B_MAIN_-_Prelims14"/>
      <sheetName val="1A_ADVANCE_-_Prelims15"/>
      <sheetName val="1B_ADVANCE_-_Substructure15"/>
      <sheetName val="2A_MAIN_-_Pre-Construction15"/>
      <sheetName val="2B_MAIN_-_Prelims15"/>
      <sheetName val="1A_ADVANCE_-_Prelims16"/>
      <sheetName val="1B_ADVANCE_-_Substructure16"/>
      <sheetName val="2A_MAIN_-_Pre-Construction16"/>
      <sheetName val="2B_MAIN_-_Prelims16"/>
      <sheetName val="1A_ADVANCE_-_Prelims17"/>
      <sheetName val="1B_ADVANCE_-_Substructure17"/>
      <sheetName val="2A_MAIN_-_Pre-Construction17"/>
      <sheetName val="2B_MAIN_-_Prelims17"/>
      <sheetName val="1A_ADVANCE_-_Prelims18"/>
      <sheetName val="1B_ADVANCE_-_Substructure18"/>
      <sheetName val="2A_MAIN_-_Pre-Construction18"/>
      <sheetName val="2B_MAIN_-_Prelims18"/>
      <sheetName val="1A_ADVANCE_-_Prelims19"/>
      <sheetName val="1B_ADVANCE_-_Substructure19"/>
      <sheetName val="2A_MAIN_-_Pre-Construction19"/>
      <sheetName val="2B_MAIN_-_Prelims19"/>
      <sheetName val="1A_ADVANCE_-_Prelims20"/>
      <sheetName val="1B_ADVANCE_-_Substructure20"/>
      <sheetName val="2A_MAIN_-_Pre-Construction20"/>
      <sheetName val="2B_MAIN_-_Prelims20"/>
      <sheetName val="1A_ADVANCE_-_Prelims21"/>
      <sheetName val="1B_ADVANCE_-_Substructure21"/>
      <sheetName val="2A_MAIN_-_Pre-Construction21"/>
      <sheetName val="2B_MAIN_-_Prelims21"/>
      <sheetName val="1A_ADVANCE_-_Prelims22"/>
      <sheetName val="1B_ADVANCE_-_Substructure22"/>
      <sheetName val="2A_MAIN_-_Pre-Construction22"/>
      <sheetName val="2B_MAIN_-_Prelims22"/>
      <sheetName val="1A_ADVANCE_-_Prelims23"/>
      <sheetName val="1B_ADVANCE_-_Substructure23"/>
      <sheetName val="2A_MAIN_-_Pre-Construction23"/>
      <sheetName val="2B_MAIN_-_Prelims23"/>
      <sheetName val="1A_ADVANCE_-_Prelims24"/>
      <sheetName val="1B_ADVANCE_-_Substructure24"/>
      <sheetName val="2A_MAIN_-_Pre-Construction24"/>
      <sheetName val="2B_MAIN_-_Prelims24"/>
      <sheetName val="1A_ADVANCE_-_Prelims26"/>
      <sheetName val="1B_ADVANCE_-_Substructure26"/>
      <sheetName val="2A_MAIN_-_Pre-Construction26"/>
      <sheetName val="2B_MAIN_-_Prelims26"/>
      <sheetName val="1A_ADVANCE_-_Prelims25"/>
      <sheetName val="1B_ADVANCE_-_Substructure25"/>
      <sheetName val="2A_MAIN_-_Pre-Construction25"/>
      <sheetName val="2B_MAIN_-_Prelims25"/>
      <sheetName val="1A_ADVANCE_-_Prelims27"/>
      <sheetName val="1B_ADVANCE_-_Substructure27"/>
      <sheetName val="2A_MAIN_-_Pre-Construction27"/>
      <sheetName val="2B_MAIN_-_Prelims27"/>
      <sheetName val="1A_ADVANCE_-_Prelims29"/>
      <sheetName val="1B_ADVANCE_-_Substructure29"/>
      <sheetName val="2A_MAIN_-_Pre-Construction29"/>
      <sheetName val="2B_MAIN_-_Prelims29"/>
      <sheetName val="1A_ADVANCE_-_Prelims30"/>
      <sheetName val="1B_ADVANCE_-_Substructure30"/>
      <sheetName val="2A_MAIN_-_Pre-Construction30"/>
      <sheetName val="2B_MAIN_-_Prelims30"/>
      <sheetName val="1A_ADVANCE_-_Prelims31"/>
      <sheetName val="1B_ADVANCE_-_Substructure31"/>
      <sheetName val="2A_MAIN_-_Pre-Construction31"/>
      <sheetName val="2B_MAIN_-_Prelims31"/>
      <sheetName val="1A_ADVANCE_-_Prelims32"/>
      <sheetName val="1B_ADVANCE_-_Substructure32"/>
      <sheetName val="2A_MAIN_-_Pre-Construction32"/>
      <sheetName val="2B_MAIN_-_Prelims32"/>
      <sheetName val="1A_ADVANCE_-_Prelims33"/>
      <sheetName val="1B_ADVANCE_-_Substructure33"/>
      <sheetName val="2A_MAIN_-_Pre-Construction33"/>
      <sheetName val="2B_MAIN_-_Prelims33"/>
      <sheetName val="1A_ADVANCE_-_Prelims34"/>
      <sheetName val="1B_ADVANCE_-_Substructure34"/>
      <sheetName val="2A_MAIN_-_Pre-Construction34"/>
      <sheetName val="2B_MAIN_-_Prelims34"/>
      <sheetName val="1A_ADVANCE_-_Prelims35"/>
      <sheetName val="1B_ADVANCE_-_Substructure35"/>
      <sheetName val="2A_MAIN_-_Pre-Construction35"/>
      <sheetName val="2B_MAIN_-_Prelims35"/>
      <sheetName val="1A_ADVANCE_-_Prelims36"/>
      <sheetName val="1B_ADVANCE_-_Substructure36"/>
      <sheetName val="2A_MAIN_-_Pre-Construction36"/>
      <sheetName val="2B_MAIN_-_Prelims36"/>
      <sheetName val="1A_ADVANCE_-_Prelims37"/>
      <sheetName val="1B_ADVANCE_-_Substructure37"/>
      <sheetName val="2A_MAIN_-_Pre-Construction37"/>
      <sheetName val="2B_MAIN_-_Prelims37"/>
      <sheetName val="1A_ADVANCE_-_Prelims38"/>
      <sheetName val="1B_ADVANCE_-_Substructure38"/>
      <sheetName val="2A_MAIN_-_Pre-Construction38"/>
      <sheetName val="2B_MAIN_-_Prelims38"/>
      <sheetName val="1A_ADVANCE_-_Prelims39"/>
      <sheetName val="1B_ADVANCE_-_Substructure39"/>
      <sheetName val="2A_MAIN_-_Pre-Construction39"/>
      <sheetName val="2B_MAIN_-_Prelims39"/>
      <sheetName val="1A_ADVANCE_-_Prelims40"/>
      <sheetName val="1B_ADVANCE_-_Substructure40"/>
      <sheetName val="2A_MAIN_-_Pre-Construction40"/>
      <sheetName val="2B_MAIN_-_Prelims40"/>
      <sheetName val="1A_ADVANCE_-_Prelims41"/>
      <sheetName val="1B_ADVANCE_-_Substructure41"/>
      <sheetName val="2A_MAIN_-_Pre-Construction41"/>
      <sheetName val="2B_MAIN_-_Prelims41"/>
      <sheetName val="1A_ADVANCE_-_Prelims42"/>
      <sheetName val="1B_ADVANCE_-_Substructure42"/>
      <sheetName val="2A_MAIN_-_Pre-Construction42"/>
      <sheetName val="2B_MAIN_-_Prelims42"/>
      <sheetName val="1A_ADVANCE_-_Prelims43"/>
      <sheetName val="1B_ADVANCE_-_Substructure43"/>
      <sheetName val="2A_MAIN_-_Pre-Construction43"/>
      <sheetName val="2B_MAIN_-_Prelims43"/>
      <sheetName val="1A_ADVANCE_-_Prelims44"/>
      <sheetName val="1B_ADVANCE_-_Substructure44"/>
      <sheetName val="2A_MAIN_-_Pre-Construction44"/>
      <sheetName val="2B_MAIN_-_Prelims44"/>
      <sheetName val="1A_ADVANCE_-_Prelims45"/>
      <sheetName val="1B_ADVANCE_-_Substructure45"/>
      <sheetName val="2A_MAIN_-_Pre-Construction45"/>
      <sheetName val="2B_MAIN_-_Prelims45"/>
      <sheetName val="1A_ADVANCE_-_Prelims46"/>
      <sheetName val="1B_ADVANCE_-_Substructure46"/>
      <sheetName val="2A_MAIN_-_Pre-Construction46"/>
      <sheetName val="2B_MAIN_-_Prelims46"/>
      <sheetName val="1A_ADVANCE_-_Prelims47"/>
      <sheetName val="1B_ADVANCE_-_Substructure47"/>
      <sheetName val="2A_MAIN_-_Pre-Construction47"/>
      <sheetName val="2B_MAIN_-_Prelims47"/>
      <sheetName val="1A_ADVANCE_-_Prelims48"/>
      <sheetName val="1B_ADVANCE_-_Substructure48"/>
      <sheetName val="2A_MAIN_-_Pre-Construction48"/>
      <sheetName val="2B_MAIN_-_Prelims48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nge control"/>
      <sheetName val="Notes"/>
      <sheetName val="Cover"/>
      <sheetName val="Document Issue Sheet"/>
      <sheetName val="Contents"/>
      <sheetName val="1.0 Executive Summary"/>
      <sheetName val="2.0 Cost Plan (Model) Summary"/>
      <sheetName val="Shell and Core"/>
      <sheetName val="Template"/>
      <sheetName val="4.0 Basis and Assumptions"/>
      <sheetName val="5.0 Exclusions"/>
      <sheetName val="6.0 Benchmarking Analysis 1"/>
      <sheetName val="6.0 Benchmarking Analysis 2"/>
      <sheetName val="6.0 Benchmarking Analysis 3"/>
      <sheetName val="7.0 Key Parameters"/>
      <sheetName val="8.0 Risks and Opportunities"/>
      <sheetName val="9.0 Outline Specification"/>
      <sheetName val="10.0 Schedule of Floor Areas"/>
      <sheetName val="Cash Flow"/>
      <sheetName val="Flysheets"/>
    </sheetNames>
    <sheetDataSet>
      <sheetData sheetId="0" refreshError="1"/>
      <sheetData sheetId="1">
        <row r="34">
          <cell r="E34" t="str">
            <v>Project Name</v>
          </cell>
        </row>
        <row r="35">
          <cell r="E35">
            <v>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>
        <row r="42">
          <cell r="D42" t="str">
            <v>Contract sum</v>
          </cell>
        </row>
        <row r="43">
          <cell r="D43" t="str">
            <v>Contract start on site</v>
          </cell>
        </row>
        <row r="44">
          <cell r="D44" t="str">
            <v>Duration (max 60)</v>
          </cell>
        </row>
        <row r="45">
          <cell r="D45" t="str">
            <v>Contract completion</v>
          </cell>
          <cell r="E45">
            <v>39295</v>
          </cell>
        </row>
        <row r="46">
          <cell r="D46" t="str">
            <v>Retention percentage</v>
          </cell>
        </row>
        <row r="47">
          <cell r="D47" t="str">
            <v>Retention period</v>
          </cell>
        </row>
        <row r="51">
          <cell r="C51" t="str">
            <v>FORECAST</v>
          </cell>
        </row>
        <row r="52">
          <cell r="C52" t="str">
            <v>Projected Cumulative</v>
          </cell>
          <cell r="D52" t="str">
            <v>Projected Monthly</v>
          </cell>
        </row>
        <row r="53">
          <cell r="B53">
            <v>39114</v>
          </cell>
          <cell r="C53">
            <v>15000</v>
          </cell>
          <cell r="D53">
            <v>15000</v>
          </cell>
        </row>
        <row r="54">
          <cell r="B54">
            <v>39142</v>
          </cell>
          <cell r="C54">
            <v>30000</v>
          </cell>
          <cell r="D54">
            <v>15000</v>
          </cell>
        </row>
        <row r="55">
          <cell r="B55">
            <v>39173</v>
          </cell>
          <cell r="C55">
            <v>46000</v>
          </cell>
          <cell r="D55">
            <v>16000</v>
          </cell>
        </row>
        <row r="56">
          <cell r="B56">
            <v>39203</v>
          </cell>
          <cell r="C56">
            <v>63000</v>
          </cell>
          <cell r="D56">
            <v>17000</v>
          </cell>
        </row>
        <row r="57">
          <cell r="B57">
            <v>39234</v>
          </cell>
          <cell r="C57">
            <v>81000</v>
          </cell>
          <cell r="D57">
            <v>18000</v>
          </cell>
        </row>
        <row r="58">
          <cell r="B58">
            <v>39264</v>
          </cell>
          <cell r="C58">
            <v>100000</v>
          </cell>
          <cell r="D58">
            <v>19000</v>
          </cell>
        </row>
        <row r="59">
          <cell r="B59">
            <v>39295</v>
          </cell>
          <cell r="C59">
            <v>120000</v>
          </cell>
          <cell r="D59">
            <v>20000</v>
          </cell>
        </row>
        <row r="60">
          <cell r="B60">
            <v>39326</v>
          </cell>
          <cell r="C60" t="str">
            <v/>
          </cell>
        </row>
        <row r="61">
          <cell r="B61">
            <v>39356</v>
          </cell>
          <cell r="C61" t="str">
            <v/>
          </cell>
        </row>
        <row r="62">
          <cell r="B62">
            <v>39387</v>
          </cell>
          <cell r="C62" t="str">
            <v/>
          </cell>
        </row>
        <row r="63">
          <cell r="B63">
            <v>39417</v>
          </cell>
          <cell r="C63" t="str">
            <v/>
          </cell>
        </row>
        <row r="64">
          <cell r="B64">
            <v>39448</v>
          </cell>
          <cell r="C64" t="str">
            <v/>
          </cell>
        </row>
        <row r="65">
          <cell r="B65">
            <v>39479</v>
          </cell>
          <cell r="C65" t="str">
            <v/>
          </cell>
        </row>
        <row r="66">
          <cell r="B66">
            <v>39508</v>
          </cell>
          <cell r="C66" t="str">
            <v/>
          </cell>
        </row>
        <row r="67">
          <cell r="B67">
            <v>39539</v>
          </cell>
          <cell r="C67" t="str">
            <v/>
          </cell>
        </row>
        <row r="68">
          <cell r="B68">
            <v>39569</v>
          </cell>
          <cell r="C68" t="str">
            <v/>
          </cell>
        </row>
        <row r="69">
          <cell r="B69">
            <v>39600</v>
          </cell>
          <cell r="C69" t="str">
            <v/>
          </cell>
        </row>
        <row r="70">
          <cell r="B70">
            <v>39630</v>
          </cell>
          <cell r="C70" t="str">
            <v/>
          </cell>
        </row>
        <row r="71">
          <cell r="B71">
            <v>39661</v>
          </cell>
          <cell r="C71" t="str">
            <v/>
          </cell>
        </row>
        <row r="72">
          <cell r="B72">
            <v>39692</v>
          </cell>
          <cell r="C72" t="str">
            <v/>
          </cell>
        </row>
        <row r="73">
          <cell r="B73">
            <v>39722</v>
          </cell>
          <cell r="C73" t="str">
            <v/>
          </cell>
        </row>
        <row r="74">
          <cell r="B74">
            <v>39753</v>
          </cell>
          <cell r="C74" t="str">
            <v/>
          </cell>
        </row>
        <row r="75">
          <cell r="B75">
            <v>39783</v>
          </cell>
          <cell r="C75" t="str">
            <v/>
          </cell>
        </row>
        <row r="76">
          <cell r="B76">
            <v>39814</v>
          </cell>
          <cell r="C76" t="str">
            <v/>
          </cell>
        </row>
        <row r="77">
          <cell r="B77">
            <v>39845</v>
          </cell>
          <cell r="C77" t="str">
            <v/>
          </cell>
        </row>
        <row r="78">
          <cell r="B78">
            <v>39873</v>
          </cell>
          <cell r="C78" t="str">
            <v/>
          </cell>
        </row>
        <row r="79">
          <cell r="B79">
            <v>39904</v>
          </cell>
          <cell r="C79" t="str">
            <v/>
          </cell>
        </row>
        <row r="80">
          <cell r="B80">
            <v>39934</v>
          </cell>
          <cell r="C80" t="str">
            <v/>
          </cell>
        </row>
        <row r="81">
          <cell r="B81">
            <v>39965</v>
          </cell>
          <cell r="C81" t="str">
            <v/>
          </cell>
        </row>
        <row r="82">
          <cell r="B82">
            <v>39995</v>
          </cell>
          <cell r="C82" t="str">
            <v/>
          </cell>
        </row>
        <row r="83">
          <cell r="B83">
            <v>40026</v>
          </cell>
          <cell r="C83" t="str">
            <v/>
          </cell>
        </row>
        <row r="84">
          <cell r="B84">
            <v>40057</v>
          </cell>
          <cell r="C84" t="str">
            <v/>
          </cell>
        </row>
        <row r="85">
          <cell r="B85">
            <v>40087</v>
          </cell>
          <cell r="C85" t="str">
            <v/>
          </cell>
        </row>
        <row r="86">
          <cell r="B86">
            <v>40118</v>
          </cell>
          <cell r="C86" t="str">
            <v/>
          </cell>
        </row>
        <row r="87">
          <cell r="B87">
            <v>40148</v>
          </cell>
          <cell r="C87" t="str">
            <v/>
          </cell>
        </row>
        <row r="88">
          <cell r="B88">
            <v>40179</v>
          </cell>
          <cell r="C88" t="str">
            <v/>
          </cell>
        </row>
        <row r="89">
          <cell r="B89">
            <v>40210</v>
          </cell>
          <cell r="C89" t="str">
            <v/>
          </cell>
        </row>
        <row r="90">
          <cell r="B90">
            <v>40238</v>
          </cell>
          <cell r="C90" t="str">
            <v/>
          </cell>
        </row>
        <row r="91">
          <cell r="B91">
            <v>40269</v>
          </cell>
          <cell r="C91" t="str">
            <v/>
          </cell>
        </row>
        <row r="92">
          <cell r="B92">
            <v>40299</v>
          </cell>
          <cell r="C92" t="str">
            <v/>
          </cell>
        </row>
        <row r="93">
          <cell r="B93">
            <v>40330</v>
          </cell>
          <cell r="C93" t="str">
            <v/>
          </cell>
        </row>
        <row r="94">
          <cell r="B94">
            <v>40360</v>
          </cell>
          <cell r="C94" t="str">
            <v/>
          </cell>
        </row>
        <row r="95">
          <cell r="B95">
            <v>40391</v>
          </cell>
          <cell r="C95" t="str">
            <v/>
          </cell>
        </row>
        <row r="96">
          <cell r="B96">
            <v>40422</v>
          </cell>
          <cell r="C96" t="str">
            <v/>
          </cell>
        </row>
        <row r="97">
          <cell r="B97">
            <v>40452</v>
          </cell>
          <cell r="C97" t="str">
            <v/>
          </cell>
        </row>
        <row r="98">
          <cell r="B98">
            <v>40483</v>
          </cell>
          <cell r="C98" t="str">
            <v/>
          </cell>
        </row>
        <row r="99">
          <cell r="B99">
            <v>40513</v>
          </cell>
          <cell r="C99" t="str">
            <v/>
          </cell>
        </row>
        <row r="100">
          <cell r="B100">
            <v>40544</v>
          </cell>
          <cell r="C100" t="str">
            <v/>
          </cell>
        </row>
        <row r="101">
          <cell r="B101">
            <v>40575</v>
          </cell>
          <cell r="C101" t="str">
            <v/>
          </cell>
        </row>
        <row r="102">
          <cell r="B102">
            <v>40603</v>
          </cell>
          <cell r="C102" t="str">
            <v/>
          </cell>
        </row>
        <row r="103">
          <cell r="C103" t="str">
            <v/>
          </cell>
        </row>
        <row r="104">
          <cell r="C104" t="str">
            <v/>
          </cell>
        </row>
        <row r="105">
          <cell r="C105" t="str">
            <v/>
          </cell>
        </row>
        <row r="106">
          <cell r="C106" t="str">
            <v/>
          </cell>
        </row>
        <row r="107">
          <cell r="C107" t="str">
            <v/>
          </cell>
        </row>
        <row r="108">
          <cell r="C108" t="str">
            <v/>
          </cell>
        </row>
        <row r="109">
          <cell r="C109" t="str">
            <v/>
          </cell>
        </row>
        <row r="110">
          <cell r="C110" t="str">
            <v/>
          </cell>
        </row>
        <row r="111">
          <cell r="C111" t="str">
            <v/>
          </cell>
        </row>
        <row r="112">
          <cell r="C112" t="str">
            <v/>
          </cell>
        </row>
      </sheetData>
      <sheetData sheetId="1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  <xxl21:relativeUrl r:id="rId4"/>
    </xxl21:alternateUrls>
    <sheetNames>
      <sheetName val="Detail"/>
      <sheetName val="Cover "/>
      <sheetName val="Contents"/>
      <sheetName val="Summary"/>
      <sheetName val="Contract Data"/>
      <sheetName val="Prov Sums"/>
      <sheetName val=" Instructions"/>
      <sheetName val="Ant Instructions"/>
      <sheetName val="Contingency"/>
      <sheetName val="Cost Report tracker"/>
      <sheetName val="Rear Cov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  <xxl21:relativeUrl r:id="rId4"/>
    </xxl21:alternateUrls>
    <sheetNames>
      <sheetName val="Detail"/>
      <sheetName val="Cover "/>
      <sheetName val="Contents"/>
      <sheetName val="Basis"/>
      <sheetName val="Exec Summary"/>
      <sheetName val="Split Summary"/>
      <sheetName val="1. Priority 1"/>
      <sheetName val="2. Priority 2"/>
      <sheetName val="3. Priority 3"/>
      <sheetName val="Rear Cover"/>
    </sheetNames>
    <sheetDataSet>
      <sheetData sheetId="0">
        <row r="7">
          <cell r="B7" t="str">
            <v>Grade 11 Listed Porthcawl Public Conveniences</v>
          </cell>
        </row>
        <row r="8">
          <cell r="B8" t="str">
            <v>Porthcawl Town Council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4E2975-A4DF-4F46-9953-6DD57DE8968A}">
  <dimension ref="B1:D65"/>
  <sheetViews>
    <sheetView view="pageBreakPreview" zoomScale="80" zoomScaleNormal="90" zoomScaleSheetLayoutView="80" zoomScalePageLayoutView="55" workbookViewId="0">
      <selection activeCell="B73" sqref="B73"/>
    </sheetView>
  </sheetViews>
  <sheetFormatPr defaultColWidth="8.625" defaultRowHeight="12.75" x14ac:dyDescent="0.2"/>
  <cols>
    <col min="1" max="1" width="97.875" style="2" customWidth="1"/>
    <col min="2" max="2" width="8.375" style="2" customWidth="1"/>
    <col min="3" max="11" width="8.625" style="2"/>
    <col min="12" max="12" width="10.875" style="2" customWidth="1"/>
    <col min="13" max="16384" width="8.625" style="2"/>
  </cols>
  <sheetData>
    <row r="1" spans="2:4" ht="409.5" customHeight="1" x14ac:dyDescent="0.2"/>
    <row r="2" spans="2:4" ht="408.75" customHeight="1" x14ac:dyDescent="0.5">
      <c r="B2" s="3"/>
      <c r="D2" s="4"/>
    </row>
    <row r="3" spans="2:4" ht="30.75" customHeight="1" x14ac:dyDescent="0.2"/>
    <row r="65" ht="22.5" customHeight="1" x14ac:dyDescent="0.2"/>
  </sheetData>
  <sheetProtection selectLockedCells="1" selectUnlockedCells="1"/>
  <printOptions horizontalCentered="1" verticalCentered="1"/>
  <pageMargins left="0.23622047244094491" right="0.23622047244094491" top="0" bottom="0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A40EA0-1962-4E00-B620-D13AB8213479}">
  <dimension ref="A1:O39"/>
  <sheetViews>
    <sheetView showGridLines="0" tabSelected="1" view="pageBreakPreview" topLeftCell="A3" zoomScaleNormal="100" workbookViewId="0">
      <selection activeCell="B31" sqref="B31"/>
    </sheetView>
  </sheetViews>
  <sheetFormatPr defaultColWidth="9" defaultRowHeight="15" x14ac:dyDescent="0.3"/>
  <cols>
    <col min="1" max="1" width="3.625" style="12" customWidth="1"/>
    <col min="2" max="2" width="67.75" style="12" customWidth="1"/>
    <col min="3" max="3" width="4.375" style="12" customWidth="1"/>
    <col min="4" max="4" width="15.625" style="1" bestFit="1" customWidth="1"/>
    <col min="5" max="5" width="9" style="11"/>
    <col min="6" max="6" width="19.125" style="11" customWidth="1"/>
    <col min="7" max="7" width="9" style="11"/>
    <col min="8" max="9" width="13.125" style="11" bestFit="1" customWidth="1"/>
    <col min="10" max="16384" width="9" style="11"/>
  </cols>
  <sheetData>
    <row r="1" spans="1:15" s="9" customFormat="1" x14ac:dyDescent="0.3">
      <c r="A1" s="128"/>
      <c r="B1" s="128"/>
      <c r="C1" s="128"/>
      <c r="D1" s="128"/>
      <c r="G1" s="10"/>
      <c r="H1" s="10"/>
      <c r="K1" s="10"/>
      <c r="L1" s="10"/>
      <c r="O1" s="10"/>
    </row>
    <row r="2" spans="1:15" s="9" customFormat="1" x14ac:dyDescent="0.3">
      <c r="A2" s="128"/>
      <c r="B2" s="128"/>
      <c r="C2" s="128"/>
      <c r="D2" s="128"/>
      <c r="G2" s="10"/>
      <c r="H2" s="10"/>
      <c r="K2" s="10"/>
      <c r="L2" s="10"/>
      <c r="O2" s="10"/>
    </row>
    <row r="3" spans="1:15" s="9" customFormat="1" ht="16.5" customHeight="1" x14ac:dyDescent="0.45">
      <c r="A3" s="129" t="s">
        <v>123</v>
      </c>
      <c r="B3" s="129"/>
      <c r="C3" s="129"/>
      <c r="D3" s="129"/>
      <c r="G3" s="10"/>
      <c r="H3" s="10"/>
      <c r="K3" s="10"/>
      <c r="L3" s="10"/>
      <c r="O3" s="10"/>
    </row>
    <row r="4" spans="1:15" s="13" customFormat="1" ht="21.75" x14ac:dyDescent="0.45">
      <c r="A4" s="129" t="s">
        <v>124</v>
      </c>
      <c r="B4" s="129"/>
      <c r="C4" s="129"/>
      <c r="D4" s="129"/>
      <c r="G4" s="14"/>
      <c r="H4" s="14"/>
      <c r="K4" s="14"/>
      <c r="L4" s="14"/>
      <c r="O4" s="14"/>
    </row>
    <row r="5" spans="1:15" x14ac:dyDescent="0.3">
      <c r="D5" s="18"/>
    </row>
    <row r="6" spans="1:15" x14ac:dyDescent="0.3">
      <c r="A6" s="130" t="s">
        <v>4</v>
      </c>
      <c r="B6" s="130"/>
      <c r="C6" s="130"/>
      <c r="D6" s="130"/>
    </row>
    <row r="7" spans="1:15" x14ac:dyDescent="0.3">
      <c r="A7" s="16"/>
    </row>
    <row r="8" spans="1:15" x14ac:dyDescent="0.3">
      <c r="A8" s="16"/>
    </row>
    <row r="9" spans="1:15" x14ac:dyDescent="0.3">
      <c r="A9" s="16"/>
    </row>
    <row r="10" spans="1:15" x14ac:dyDescent="0.3">
      <c r="A10" s="17" t="s">
        <v>1</v>
      </c>
      <c r="B10" s="12" t="s">
        <v>122</v>
      </c>
      <c r="D10" s="18"/>
    </row>
    <row r="11" spans="1:15" x14ac:dyDescent="0.3">
      <c r="A11" s="17" t="s">
        <v>701</v>
      </c>
      <c r="B11" s="12" t="s">
        <v>704</v>
      </c>
      <c r="D11" s="18">
        <f>'1.1 Priority 1'!G239</f>
        <v>0</v>
      </c>
    </row>
    <row r="12" spans="1:15" x14ac:dyDescent="0.3">
      <c r="A12" s="17" t="s">
        <v>702</v>
      </c>
      <c r="B12" s="12" t="s">
        <v>705</v>
      </c>
      <c r="D12" s="1">
        <f>'1.2 Priority 2'!G295</f>
        <v>0</v>
      </c>
    </row>
    <row r="13" spans="1:15" x14ac:dyDescent="0.3">
      <c r="A13" s="17" t="s">
        <v>703</v>
      </c>
      <c r="B13" s="12" t="s">
        <v>706</v>
      </c>
      <c r="D13" s="1">
        <f>'1.3 Priority 3'!G112</f>
        <v>0</v>
      </c>
    </row>
    <row r="14" spans="1:15" x14ac:dyDescent="0.3">
      <c r="A14" s="16"/>
    </row>
    <row r="15" spans="1:15" x14ac:dyDescent="0.3">
      <c r="A15" s="17" t="s">
        <v>2</v>
      </c>
      <c r="B15" s="12" t="s">
        <v>708</v>
      </c>
      <c r="D15" s="1">
        <f>'2 Prelims'!F160</f>
        <v>0</v>
      </c>
    </row>
    <row r="16" spans="1:15" x14ac:dyDescent="0.3">
      <c r="A16" s="16"/>
    </row>
    <row r="17" spans="1:8" x14ac:dyDescent="0.3">
      <c r="A17" s="16"/>
    </row>
    <row r="18" spans="1:8" x14ac:dyDescent="0.3">
      <c r="A18" s="17" t="s">
        <v>119</v>
      </c>
      <c r="B18" s="12" t="s">
        <v>711</v>
      </c>
      <c r="C18" s="26">
        <v>0</v>
      </c>
      <c r="D18" s="1">
        <f>(D15++D11+D12+D13+D10)*C18</f>
        <v>0</v>
      </c>
    </row>
    <row r="19" spans="1:8" x14ac:dyDescent="0.3">
      <c r="A19" s="16"/>
      <c r="D19" s="18"/>
      <c r="H19" s="15"/>
    </row>
    <row r="20" spans="1:8" x14ac:dyDescent="0.3">
      <c r="A20" s="16"/>
    </row>
    <row r="21" spans="1:8" x14ac:dyDescent="0.3">
      <c r="D21" s="19"/>
    </row>
    <row r="22" spans="1:8" x14ac:dyDescent="0.3">
      <c r="C22" s="20" t="s">
        <v>5</v>
      </c>
      <c r="D22" s="21">
        <f>SUM(D10:D20)</f>
        <v>0</v>
      </c>
    </row>
    <row r="23" spans="1:8" ht="15.75" thickBot="1" x14ac:dyDescent="0.35">
      <c r="D23" s="22"/>
    </row>
    <row r="24" spans="1:8" ht="15.75" thickTop="1" x14ac:dyDescent="0.3">
      <c r="A24" s="16"/>
    </row>
    <row r="25" spans="1:8" x14ac:dyDescent="0.3">
      <c r="A25" s="16"/>
    </row>
    <row r="26" spans="1:8" x14ac:dyDescent="0.3">
      <c r="A26" s="16"/>
    </row>
    <row r="27" spans="1:8" x14ac:dyDescent="0.3">
      <c r="A27" s="16"/>
    </row>
    <row r="28" spans="1:8" x14ac:dyDescent="0.3">
      <c r="A28" s="16" t="s">
        <v>6</v>
      </c>
    </row>
    <row r="29" spans="1:8" x14ac:dyDescent="0.3">
      <c r="A29" s="17" t="s">
        <v>7</v>
      </c>
      <c r="B29" s="12" t="s">
        <v>8</v>
      </c>
    </row>
    <row r="30" spans="1:8" x14ac:dyDescent="0.3">
      <c r="A30" s="23"/>
      <c r="B30" s="12" t="s">
        <v>9</v>
      </c>
    </row>
    <row r="31" spans="1:8" x14ac:dyDescent="0.3">
      <c r="A31" s="17" t="s">
        <v>712</v>
      </c>
      <c r="B31" s="12" t="s">
        <v>713</v>
      </c>
    </row>
    <row r="32" spans="1:8" x14ac:dyDescent="0.3">
      <c r="A32" s="17"/>
    </row>
    <row r="33" spans="1:1" x14ac:dyDescent="0.3">
      <c r="A33" s="23"/>
    </row>
    <row r="38" spans="1:1" x14ac:dyDescent="0.3">
      <c r="A38" s="24"/>
    </row>
    <row r="39" spans="1:1" x14ac:dyDescent="0.3">
      <c r="A39" s="25"/>
    </row>
  </sheetData>
  <mergeCells count="5">
    <mergeCell ref="A1:D1"/>
    <mergeCell ref="A2:D2"/>
    <mergeCell ref="A4:D4"/>
    <mergeCell ref="A6:D6"/>
    <mergeCell ref="A3:D3"/>
  </mergeCells>
  <printOptions horizontalCentered="1"/>
  <pageMargins left="0.23622047244094488" right="0.23622047244094488" top="0.23622047244094488" bottom="0.23622047244094488" header="0.23622047244094488" footer="0.23622047244094488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C164DA-DA12-4FFF-9C82-9F81F5D021CB}">
  <dimension ref="A1:S240"/>
  <sheetViews>
    <sheetView view="pageBreakPreview" topLeftCell="A117" zoomScale="90" zoomScaleNormal="100" zoomScaleSheetLayoutView="90" workbookViewId="0">
      <selection activeCell="B73" sqref="B73"/>
    </sheetView>
  </sheetViews>
  <sheetFormatPr defaultColWidth="8.75" defaultRowHeight="15" x14ac:dyDescent="0.3"/>
  <cols>
    <col min="1" max="1" width="5.25" style="72" customWidth="1"/>
    <col min="2" max="2" width="42.125" style="72" customWidth="1"/>
    <col min="3" max="3" width="1.625" style="72" customWidth="1"/>
    <col min="4" max="4" width="8.25" style="123" bestFit="1" customWidth="1"/>
    <col min="5" max="5" width="7" style="72" customWidth="1"/>
    <col min="6" max="6" width="9.75" style="72" customWidth="1"/>
    <col min="7" max="7" width="14.25" style="72" customWidth="1"/>
    <col min="8" max="8" width="2.5" style="72" customWidth="1"/>
    <col min="9" max="9" width="8.75" style="2"/>
    <col min="10" max="10" width="21.125" style="2" bestFit="1" customWidth="1"/>
    <col min="11" max="11" width="14.25" style="2" customWidth="1"/>
    <col min="12" max="12" width="12.375" style="2" bestFit="1" customWidth="1"/>
    <col min="13" max="13" width="10.125" style="2" bestFit="1" customWidth="1"/>
    <col min="14" max="14" width="11" style="2" bestFit="1" customWidth="1"/>
    <col min="15" max="15" width="18.25" style="2" bestFit="1" customWidth="1"/>
    <col min="16" max="16" width="7.875" style="2" bestFit="1" customWidth="1"/>
    <col min="17" max="17" width="2.5" style="2" customWidth="1"/>
    <col min="18" max="18" width="6.5" style="2" bestFit="1" customWidth="1"/>
    <col min="19" max="16384" width="8.75" style="2"/>
  </cols>
  <sheetData>
    <row r="1" spans="1:14" ht="21.75" x14ac:dyDescent="0.45">
      <c r="A1" s="65" t="str">
        <f>[5]Detail!B7</f>
        <v>Grade 11 Listed Porthcawl Public Conveniences</v>
      </c>
      <c r="B1" s="66"/>
      <c r="C1" s="67"/>
      <c r="D1" s="68"/>
      <c r="E1" s="69"/>
      <c r="F1" s="70"/>
      <c r="G1" s="71"/>
    </row>
    <row r="2" spans="1:14" ht="21.75" x14ac:dyDescent="0.45">
      <c r="A2" s="73" t="str">
        <f>[5]Detail!B8</f>
        <v>Porthcawl Town Council</v>
      </c>
      <c r="B2" s="66"/>
      <c r="C2" s="67"/>
      <c r="D2" s="68"/>
      <c r="E2" s="69"/>
      <c r="F2" s="70"/>
      <c r="G2" s="71"/>
    </row>
    <row r="3" spans="1:14" ht="21.75" x14ac:dyDescent="0.45">
      <c r="A3" s="73"/>
      <c r="B3" s="66"/>
      <c r="C3" s="67"/>
      <c r="D3" s="68"/>
      <c r="E3" s="74"/>
      <c r="F3" s="74"/>
      <c r="G3" s="75"/>
    </row>
    <row r="4" spans="1:14" ht="7.5" customHeight="1" x14ac:dyDescent="0.45">
      <c r="A4" s="76"/>
      <c r="B4" s="66"/>
      <c r="C4" s="67"/>
      <c r="D4" s="68"/>
      <c r="E4" s="74"/>
      <c r="F4" s="74"/>
      <c r="G4" s="75"/>
    </row>
    <row r="5" spans="1:14" ht="21.75" x14ac:dyDescent="0.45">
      <c r="A5" s="77" t="s">
        <v>707</v>
      </c>
      <c r="B5" s="66"/>
      <c r="C5" s="78"/>
      <c r="D5" s="79"/>
      <c r="E5" s="74"/>
      <c r="F5" s="74"/>
      <c r="G5" s="75"/>
    </row>
    <row r="6" spans="1:14" ht="7.5" customHeight="1" x14ac:dyDescent="0.45">
      <c r="A6" s="76"/>
      <c r="B6" s="66"/>
      <c r="C6" s="67"/>
      <c r="D6" s="68"/>
      <c r="E6" s="74"/>
      <c r="F6" s="74"/>
      <c r="G6" s="75"/>
    </row>
    <row r="7" spans="1:14" ht="21.75" x14ac:dyDescent="0.45">
      <c r="A7" s="131"/>
      <c r="B7" s="131"/>
      <c r="C7" s="67"/>
      <c r="D7" s="68"/>
      <c r="E7" s="80"/>
      <c r="F7" s="81"/>
      <c r="G7" s="75"/>
    </row>
    <row r="8" spans="1:14" x14ac:dyDescent="0.3">
      <c r="A8" s="82"/>
      <c r="B8" s="83"/>
      <c r="C8" s="83"/>
      <c r="D8" s="84"/>
      <c r="E8" s="83"/>
      <c r="F8" s="83"/>
      <c r="G8" s="83"/>
      <c r="H8" s="83"/>
    </row>
    <row r="9" spans="1:14" x14ac:dyDescent="0.3">
      <c r="A9" s="85"/>
      <c r="B9" s="86"/>
      <c r="C9" s="86"/>
      <c r="D9" s="87"/>
      <c r="E9" s="86"/>
      <c r="F9" s="86"/>
      <c r="G9" s="86"/>
      <c r="H9" s="86"/>
    </row>
    <row r="10" spans="1:14" x14ac:dyDescent="0.3">
      <c r="A10" s="88"/>
      <c r="B10" s="89" t="s">
        <v>127</v>
      </c>
      <c r="C10" s="90"/>
      <c r="D10" s="88" t="s">
        <v>12</v>
      </c>
      <c r="E10" s="88" t="s">
        <v>128</v>
      </c>
      <c r="F10" s="88" t="s">
        <v>13</v>
      </c>
      <c r="G10" s="88" t="s">
        <v>129</v>
      </c>
      <c r="H10" s="91"/>
    </row>
    <row r="11" spans="1:14" ht="10.9" customHeight="1" x14ac:dyDescent="0.3">
      <c r="A11" s="91"/>
      <c r="B11" s="92"/>
      <c r="C11" s="93"/>
      <c r="D11" s="91"/>
      <c r="E11" s="91"/>
      <c r="F11" s="91"/>
      <c r="G11" s="91"/>
      <c r="H11" s="91"/>
    </row>
    <row r="12" spans="1:14" x14ac:dyDescent="0.3">
      <c r="A12" s="88">
        <v>1</v>
      </c>
      <c r="B12" s="90" t="s">
        <v>130</v>
      </c>
      <c r="C12" s="93"/>
      <c r="D12" s="94"/>
      <c r="E12" s="91"/>
      <c r="F12" s="91"/>
      <c r="G12" s="95"/>
      <c r="H12" s="91"/>
    </row>
    <row r="13" spans="1:14" x14ac:dyDescent="0.3">
      <c r="A13" s="91"/>
      <c r="B13" s="96"/>
      <c r="C13" s="93"/>
      <c r="D13" s="97"/>
      <c r="E13" s="91"/>
      <c r="F13" s="98"/>
      <c r="G13" s="99"/>
      <c r="H13" s="91"/>
      <c r="N13" s="100"/>
    </row>
    <row r="14" spans="1:14" x14ac:dyDescent="0.3">
      <c r="A14" s="91"/>
      <c r="B14" s="101" t="s">
        <v>131</v>
      </c>
      <c r="C14" s="93"/>
      <c r="D14" s="97"/>
      <c r="E14" s="91"/>
      <c r="F14" s="98"/>
      <c r="G14" s="99"/>
      <c r="H14" s="91"/>
      <c r="N14" s="100"/>
    </row>
    <row r="15" spans="1:14" x14ac:dyDescent="0.3">
      <c r="A15" s="91"/>
      <c r="B15" s="102"/>
      <c r="C15" s="93"/>
      <c r="D15" s="97"/>
      <c r="E15" s="91"/>
      <c r="F15" s="98"/>
      <c r="G15" s="99"/>
      <c r="H15" s="91"/>
      <c r="N15" s="100"/>
    </row>
    <row r="16" spans="1:14" x14ac:dyDescent="0.3">
      <c r="A16" s="91">
        <v>1.1000000000000001</v>
      </c>
      <c r="B16" s="96" t="s">
        <v>132</v>
      </c>
      <c r="C16" s="93"/>
      <c r="D16" s="97"/>
      <c r="E16" s="91"/>
      <c r="F16" s="98"/>
      <c r="G16" s="99"/>
      <c r="H16" s="91"/>
      <c r="N16" s="100"/>
    </row>
    <row r="17" spans="1:14" x14ac:dyDescent="0.3">
      <c r="A17" s="91" t="s">
        <v>133</v>
      </c>
      <c r="B17" s="93" t="s">
        <v>134</v>
      </c>
      <c r="C17" s="93"/>
      <c r="D17" s="103">
        <v>18</v>
      </c>
      <c r="E17" s="91" t="s">
        <v>135</v>
      </c>
      <c r="F17" s="98"/>
      <c r="G17" s="99">
        <f>F17*D17</f>
        <v>0</v>
      </c>
      <c r="H17" s="91"/>
      <c r="L17" s="104"/>
      <c r="N17" s="100"/>
    </row>
    <row r="18" spans="1:14" x14ac:dyDescent="0.3">
      <c r="A18" s="91" t="s">
        <v>136</v>
      </c>
      <c r="B18" s="105" t="s">
        <v>137</v>
      </c>
      <c r="C18" s="93"/>
      <c r="D18" s="97">
        <v>107</v>
      </c>
      <c r="E18" s="91" t="s">
        <v>138</v>
      </c>
      <c r="F18" s="98"/>
      <c r="G18" s="99">
        <f t="shared" ref="G18:G29" si="0">F18*D18</f>
        <v>0</v>
      </c>
      <c r="H18" s="91"/>
      <c r="L18" s="106"/>
    </row>
    <row r="19" spans="1:14" ht="15" customHeight="1" x14ac:dyDescent="0.3">
      <c r="A19" s="91" t="s">
        <v>139</v>
      </c>
      <c r="B19" s="105" t="s">
        <v>140</v>
      </c>
      <c r="C19" s="93"/>
      <c r="D19" s="97">
        <v>8</v>
      </c>
      <c r="E19" s="91" t="s">
        <v>141</v>
      </c>
      <c r="F19" s="98"/>
      <c r="G19" s="99">
        <f t="shared" si="0"/>
        <v>0</v>
      </c>
      <c r="H19" s="91"/>
    </row>
    <row r="20" spans="1:14" x14ac:dyDescent="0.3">
      <c r="A20" s="91" t="s">
        <v>142</v>
      </c>
      <c r="B20" s="105" t="s">
        <v>143</v>
      </c>
      <c r="C20" s="93"/>
      <c r="D20" s="97">
        <v>1</v>
      </c>
      <c r="E20" s="91" t="s">
        <v>144</v>
      </c>
      <c r="F20" s="98"/>
      <c r="G20" s="99" t="s">
        <v>145</v>
      </c>
      <c r="H20" s="91"/>
    </row>
    <row r="21" spans="1:14" ht="30" x14ac:dyDescent="0.3">
      <c r="A21" s="91" t="s">
        <v>146</v>
      </c>
      <c r="B21" s="105" t="s">
        <v>147</v>
      </c>
      <c r="C21" s="93"/>
      <c r="D21" s="97">
        <v>1</v>
      </c>
      <c r="E21" s="91" t="s">
        <v>144</v>
      </c>
      <c r="F21" s="98"/>
      <c r="G21" s="99">
        <f t="shared" si="0"/>
        <v>0</v>
      </c>
      <c r="H21" s="91"/>
      <c r="N21" s="100"/>
    </row>
    <row r="22" spans="1:14" x14ac:dyDescent="0.3">
      <c r="A22" s="91" t="s">
        <v>148</v>
      </c>
      <c r="B22" s="105" t="s">
        <v>149</v>
      </c>
      <c r="C22" s="93"/>
      <c r="D22" s="97">
        <f>D18</f>
        <v>107</v>
      </c>
      <c r="E22" s="91" t="s">
        <v>138</v>
      </c>
      <c r="F22" s="98"/>
      <c r="G22" s="99">
        <f t="shared" si="0"/>
        <v>0</v>
      </c>
      <c r="H22" s="91"/>
      <c r="N22" s="100"/>
    </row>
    <row r="23" spans="1:14" x14ac:dyDescent="0.3">
      <c r="A23" s="91" t="s">
        <v>150</v>
      </c>
      <c r="B23" s="105" t="s">
        <v>151</v>
      </c>
      <c r="C23" s="93"/>
      <c r="D23" s="97">
        <f>D18</f>
        <v>107</v>
      </c>
      <c r="E23" s="91" t="s">
        <v>144</v>
      </c>
      <c r="F23" s="98"/>
      <c r="G23" s="99">
        <f t="shared" si="0"/>
        <v>0</v>
      </c>
      <c r="H23" s="91"/>
      <c r="N23" s="100"/>
    </row>
    <row r="24" spans="1:14" x14ac:dyDescent="0.3">
      <c r="A24" s="91" t="s">
        <v>152</v>
      </c>
      <c r="B24" s="105" t="s">
        <v>153</v>
      </c>
      <c r="C24" s="93"/>
      <c r="D24" s="97">
        <f>D18</f>
        <v>107</v>
      </c>
      <c r="E24" s="91" t="s">
        <v>138</v>
      </c>
      <c r="F24" s="98"/>
      <c r="G24" s="99">
        <f t="shared" si="0"/>
        <v>0</v>
      </c>
      <c r="H24" s="91"/>
      <c r="N24" s="100"/>
    </row>
    <row r="25" spans="1:14" x14ac:dyDescent="0.3">
      <c r="A25" s="91" t="s">
        <v>154</v>
      </c>
      <c r="B25" s="105" t="s">
        <v>155</v>
      </c>
      <c r="C25" s="93"/>
      <c r="D25" s="97">
        <v>8</v>
      </c>
      <c r="E25" s="91" t="s">
        <v>141</v>
      </c>
      <c r="F25" s="98"/>
      <c r="G25" s="99">
        <f>F25*D25</f>
        <v>0</v>
      </c>
      <c r="H25" s="91"/>
      <c r="N25" s="100"/>
    </row>
    <row r="26" spans="1:14" ht="30" x14ac:dyDescent="0.3">
      <c r="A26" s="91" t="s">
        <v>156</v>
      </c>
      <c r="B26" s="105" t="s">
        <v>157</v>
      </c>
      <c r="C26" s="93"/>
      <c r="D26" s="103">
        <v>15</v>
      </c>
      <c r="E26" s="91" t="s">
        <v>135</v>
      </c>
      <c r="F26" s="98"/>
      <c r="G26" s="99">
        <f>F26*D26</f>
        <v>0</v>
      </c>
      <c r="H26" s="91"/>
      <c r="N26" s="100"/>
    </row>
    <row r="27" spans="1:14" ht="30" x14ac:dyDescent="0.3">
      <c r="A27" s="91" t="s">
        <v>158</v>
      </c>
      <c r="B27" s="105" t="s">
        <v>159</v>
      </c>
      <c r="C27" s="93"/>
      <c r="D27" s="97">
        <f>D17</f>
        <v>18</v>
      </c>
      <c r="E27" s="91" t="s">
        <v>135</v>
      </c>
      <c r="F27" s="98"/>
      <c r="G27" s="99">
        <f t="shared" si="0"/>
        <v>0</v>
      </c>
      <c r="H27" s="91"/>
      <c r="N27" s="100"/>
    </row>
    <row r="28" spans="1:14" ht="16.149999999999999" customHeight="1" x14ac:dyDescent="0.3">
      <c r="A28" s="91" t="s">
        <v>160</v>
      </c>
      <c r="B28" s="105" t="s">
        <v>161</v>
      </c>
      <c r="C28" s="93"/>
      <c r="D28" s="97">
        <v>1</v>
      </c>
      <c r="E28" s="91" t="s">
        <v>144</v>
      </c>
      <c r="F28" s="98"/>
      <c r="G28" s="99">
        <f t="shared" si="0"/>
        <v>0</v>
      </c>
      <c r="H28" s="91"/>
      <c r="N28" s="100"/>
    </row>
    <row r="29" spans="1:14" ht="16.149999999999999" customHeight="1" x14ac:dyDescent="0.3">
      <c r="A29" s="91" t="s">
        <v>162</v>
      </c>
      <c r="B29" s="105" t="s">
        <v>163</v>
      </c>
      <c r="C29" s="93"/>
      <c r="D29" s="97">
        <v>1</v>
      </c>
      <c r="E29" s="91" t="s">
        <v>144</v>
      </c>
      <c r="F29" s="98"/>
      <c r="G29" s="99">
        <f t="shared" si="0"/>
        <v>0</v>
      </c>
      <c r="H29" s="91"/>
      <c r="N29" s="100"/>
    </row>
    <row r="30" spans="1:14" x14ac:dyDescent="0.3">
      <c r="A30" s="91"/>
      <c r="B30" s="102"/>
      <c r="C30" s="93"/>
      <c r="D30" s="97"/>
      <c r="E30" s="91"/>
      <c r="F30" s="98"/>
      <c r="G30" s="99"/>
      <c r="H30" s="91"/>
      <c r="N30" s="100"/>
    </row>
    <row r="31" spans="1:14" x14ac:dyDescent="0.3">
      <c r="A31" s="91">
        <v>1.2</v>
      </c>
      <c r="B31" s="96" t="s">
        <v>164</v>
      </c>
      <c r="C31" s="93"/>
      <c r="D31" s="97"/>
      <c r="E31" s="91"/>
      <c r="F31" s="98"/>
      <c r="G31" s="99"/>
      <c r="H31" s="91"/>
      <c r="N31" s="100"/>
    </row>
    <row r="32" spans="1:14" ht="30" x14ac:dyDescent="0.3">
      <c r="A32" s="91" t="s">
        <v>165</v>
      </c>
      <c r="B32" s="105" t="s">
        <v>166</v>
      </c>
      <c r="C32" s="93"/>
      <c r="D32" s="97">
        <v>5</v>
      </c>
      <c r="E32" s="91" t="s">
        <v>144</v>
      </c>
      <c r="F32" s="98"/>
      <c r="G32" s="99">
        <f t="shared" ref="G32:G34" si="1">F32*D32</f>
        <v>0</v>
      </c>
      <c r="H32" s="91"/>
      <c r="N32" s="100"/>
    </row>
    <row r="33" spans="1:16" ht="30" x14ac:dyDescent="0.3">
      <c r="A33" s="91" t="s">
        <v>167</v>
      </c>
      <c r="B33" s="107" t="s">
        <v>168</v>
      </c>
      <c r="C33" s="93"/>
      <c r="D33" s="97">
        <v>5</v>
      </c>
      <c r="E33" s="91" t="s">
        <v>138</v>
      </c>
      <c r="F33" s="98"/>
      <c r="G33" s="99">
        <f t="shared" si="1"/>
        <v>0</v>
      </c>
      <c r="H33" s="91"/>
      <c r="O33" s="100"/>
    </row>
    <row r="34" spans="1:16" ht="30" x14ac:dyDescent="0.3">
      <c r="A34" s="91" t="s">
        <v>169</v>
      </c>
      <c r="B34" s="105" t="s">
        <v>170</v>
      </c>
      <c r="C34" s="93"/>
      <c r="D34" s="103">
        <v>4.5</v>
      </c>
      <c r="E34" s="91" t="s">
        <v>135</v>
      </c>
      <c r="F34" s="98"/>
      <c r="G34" s="99">
        <f t="shared" si="1"/>
        <v>0</v>
      </c>
      <c r="H34" s="91"/>
      <c r="O34" s="100"/>
    </row>
    <row r="35" spans="1:16" x14ac:dyDescent="0.3">
      <c r="A35" s="91"/>
      <c r="B35" s="105"/>
      <c r="C35" s="93"/>
      <c r="D35" s="97"/>
      <c r="E35" s="91"/>
      <c r="F35" s="98"/>
      <c r="G35" s="99"/>
      <c r="H35" s="91"/>
      <c r="O35" s="100"/>
    </row>
    <row r="36" spans="1:16" ht="16.5" x14ac:dyDescent="0.3">
      <c r="A36" s="91"/>
      <c r="B36" s="105"/>
      <c r="C36" s="93"/>
      <c r="D36" s="91"/>
      <c r="E36" s="91"/>
      <c r="F36" s="91"/>
      <c r="G36" s="95"/>
      <c r="H36" s="91"/>
      <c r="J36" s="100"/>
      <c r="N36" s="108"/>
      <c r="P36" s="109"/>
    </row>
    <row r="37" spans="1:16" x14ac:dyDescent="0.3">
      <c r="A37" s="91"/>
      <c r="B37" s="105"/>
      <c r="C37" s="93"/>
      <c r="D37" s="91"/>
      <c r="E37" s="91"/>
      <c r="F37" s="91"/>
      <c r="G37" s="95"/>
      <c r="H37" s="91"/>
    </row>
    <row r="38" spans="1:16" x14ac:dyDescent="0.3">
      <c r="A38" s="91"/>
      <c r="B38" s="90"/>
      <c r="C38" s="93"/>
      <c r="D38" s="91"/>
      <c r="E38" s="91"/>
      <c r="F38" s="91"/>
      <c r="G38" s="110">
        <f>SUM(G14:G35)</f>
        <v>0</v>
      </c>
      <c r="H38" s="91"/>
      <c r="M38" s="111"/>
      <c r="N38" s="111"/>
      <c r="O38" s="111"/>
      <c r="P38" s="112"/>
    </row>
    <row r="39" spans="1:16" x14ac:dyDescent="0.3">
      <c r="A39" s="91"/>
      <c r="B39" s="90"/>
      <c r="C39" s="93"/>
      <c r="D39" s="91"/>
      <c r="E39" s="91"/>
      <c r="F39" s="91"/>
      <c r="G39" s="95"/>
      <c r="H39" s="91"/>
      <c r="O39" s="100"/>
    </row>
    <row r="40" spans="1:16" x14ac:dyDescent="0.3">
      <c r="A40" s="82"/>
      <c r="B40" s="83"/>
      <c r="C40" s="83"/>
      <c r="D40" s="84"/>
      <c r="E40" s="83"/>
      <c r="F40" s="83"/>
      <c r="G40" s="83"/>
      <c r="H40" s="83"/>
    </row>
    <row r="41" spans="1:16" x14ac:dyDescent="0.3">
      <c r="A41" s="91"/>
      <c r="B41" s="90"/>
      <c r="C41" s="93"/>
      <c r="D41" s="91"/>
      <c r="E41" s="91"/>
      <c r="F41" s="91"/>
      <c r="G41" s="95"/>
      <c r="H41" s="91"/>
      <c r="O41" s="100"/>
    </row>
    <row r="42" spans="1:16" x14ac:dyDescent="0.3">
      <c r="A42" s="88"/>
      <c r="B42" s="89" t="s">
        <v>171</v>
      </c>
      <c r="C42" s="90"/>
      <c r="D42" s="88" t="s">
        <v>12</v>
      </c>
      <c r="E42" s="88" t="s">
        <v>128</v>
      </c>
      <c r="F42" s="88" t="s">
        <v>13</v>
      </c>
      <c r="G42" s="88" t="s">
        <v>129</v>
      </c>
      <c r="H42" s="91"/>
    </row>
    <row r="43" spans="1:16" x14ac:dyDescent="0.3">
      <c r="A43" s="91"/>
      <c r="B43" s="90"/>
      <c r="C43" s="93"/>
      <c r="D43" s="91"/>
      <c r="E43" s="91"/>
      <c r="F43" s="91"/>
      <c r="G43" s="95"/>
      <c r="H43" s="91"/>
      <c r="N43" s="113"/>
      <c r="O43" s="100"/>
    </row>
    <row r="44" spans="1:16" x14ac:dyDescent="0.3">
      <c r="A44" s="91">
        <v>1.3</v>
      </c>
      <c r="B44" s="96" t="s">
        <v>172</v>
      </c>
      <c r="C44" s="93"/>
      <c r="D44" s="91"/>
      <c r="E44" s="91"/>
      <c r="F44" s="91"/>
      <c r="G44" s="95"/>
      <c r="H44" s="91"/>
      <c r="N44" s="113"/>
      <c r="O44" s="100"/>
    </row>
    <row r="45" spans="1:16" ht="30" x14ac:dyDescent="0.3">
      <c r="A45" s="91" t="s">
        <v>173</v>
      </c>
      <c r="B45" s="107" t="s">
        <v>174</v>
      </c>
      <c r="C45" s="93"/>
      <c r="D45" s="91">
        <v>1</v>
      </c>
      <c r="E45" s="91" t="s">
        <v>144</v>
      </c>
      <c r="F45" s="98"/>
      <c r="G45" s="99">
        <f>F45*D45</f>
        <v>0</v>
      </c>
      <c r="H45" s="91"/>
      <c r="O45" s="100"/>
    </row>
    <row r="46" spans="1:16" x14ac:dyDescent="0.3">
      <c r="A46" s="91" t="s">
        <v>175</v>
      </c>
      <c r="B46" s="107" t="s">
        <v>176</v>
      </c>
      <c r="C46" s="93"/>
      <c r="D46" s="91">
        <v>1</v>
      </c>
      <c r="E46" s="91" t="s">
        <v>144</v>
      </c>
      <c r="F46" s="98"/>
      <c r="G46" s="99">
        <f>F46*D46</f>
        <v>0</v>
      </c>
      <c r="H46" s="91"/>
      <c r="J46" s="114"/>
      <c r="O46" s="100"/>
    </row>
    <row r="47" spans="1:16" ht="30" x14ac:dyDescent="0.3">
      <c r="A47" s="91" t="s">
        <v>177</v>
      </c>
      <c r="B47" s="107" t="s">
        <v>178</v>
      </c>
      <c r="C47" s="93"/>
      <c r="D47" s="91">
        <v>1</v>
      </c>
      <c r="E47" s="91" t="s">
        <v>144</v>
      </c>
      <c r="F47" s="98"/>
      <c r="G47" s="99">
        <f t="shared" ref="G47:G57" si="2">F47*D47</f>
        <v>0</v>
      </c>
      <c r="H47" s="91"/>
      <c r="O47" s="100"/>
    </row>
    <row r="48" spans="1:16" ht="30" x14ac:dyDescent="0.3">
      <c r="A48" s="91" t="s">
        <v>179</v>
      </c>
      <c r="B48" s="107" t="s">
        <v>180</v>
      </c>
      <c r="C48" s="93"/>
      <c r="D48" s="115">
        <v>2</v>
      </c>
      <c r="E48" s="91" t="s">
        <v>144</v>
      </c>
      <c r="F48" s="98"/>
      <c r="G48" s="99">
        <f t="shared" si="2"/>
        <v>0</v>
      </c>
      <c r="H48" s="91"/>
      <c r="J48" s="116"/>
      <c r="O48" s="100"/>
    </row>
    <row r="49" spans="1:19" ht="30" x14ac:dyDescent="0.3">
      <c r="A49" s="91" t="s">
        <v>181</v>
      </c>
      <c r="B49" s="107" t="s">
        <v>182</v>
      </c>
      <c r="C49" s="93"/>
      <c r="D49" s="91">
        <v>3</v>
      </c>
      <c r="E49" s="91" t="s">
        <v>144</v>
      </c>
      <c r="F49" s="98"/>
      <c r="G49" s="99">
        <f t="shared" si="2"/>
        <v>0</v>
      </c>
      <c r="H49" s="91"/>
      <c r="J49" s="116"/>
      <c r="O49" s="100"/>
    </row>
    <row r="50" spans="1:19" ht="30" x14ac:dyDescent="0.3">
      <c r="A50" s="91" t="s">
        <v>183</v>
      </c>
      <c r="B50" s="105" t="s">
        <v>184</v>
      </c>
      <c r="C50" s="93"/>
      <c r="D50" s="115">
        <v>19</v>
      </c>
      <c r="E50" s="91" t="s">
        <v>135</v>
      </c>
      <c r="F50" s="98"/>
      <c r="G50" s="99">
        <f t="shared" si="2"/>
        <v>0</v>
      </c>
      <c r="H50" s="91"/>
      <c r="J50" s="114"/>
      <c r="O50" s="100"/>
    </row>
    <row r="51" spans="1:19" ht="30" x14ac:dyDescent="0.3">
      <c r="A51" s="91" t="s">
        <v>185</v>
      </c>
      <c r="B51" s="105" t="s">
        <v>186</v>
      </c>
      <c r="C51" s="93"/>
      <c r="D51" s="91">
        <v>2</v>
      </c>
      <c r="E51" s="91" t="s">
        <v>141</v>
      </c>
      <c r="F51" s="98"/>
      <c r="G51" s="99">
        <f t="shared" si="2"/>
        <v>0</v>
      </c>
      <c r="H51" s="91"/>
      <c r="O51" s="100"/>
      <c r="P51" s="117"/>
      <c r="S51" s="117"/>
    </row>
    <row r="52" spans="1:19" ht="30" x14ac:dyDescent="0.3">
      <c r="A52" s="91" t="s">
        <v>187</v>
      </c>
      <c r="B52" s="105" t="s">
        <v>188</v>
      </c>
      <c r="C52" s="93"/>
      <c r="D52" s="115">
        <v>19</v>
      </c>
      <c r="E52" s="91" t="s">
        <v>135</v>
      </c>
      <c r="F52" s="98"/>
      <c r="G52" s="99">
        <f t="shared" si="2"/>
        <v>0</v>
      </c>
      <c r="H52" s="91"/>
      <c r="O52" s="100"/>
      <c r="P52" s="117"/>
      <c r="S52" s="117"/>
    </row>
    <row r="53" spans="1:19" ht="30" x14ac:dyDescent="0.3">
      <c r="A53" s="91" t="s">
        <v>189</v>
      </c>
      <c r="B53" s="105" t="s">
        <v>190</v>
      </c>
      <c r="C53" s="93"/>
      <c r="D53" s="115">
        <f>D52</f>
        <v>19</v>
      </c>
      <c r="E53" s="91" t="s">
        <v>135</v>
      </c>
      <c r="F53" s="98"/>
      <c r="G53" s="99">
        <f t="shared" si="2"/>
        <v>0</v>
      </c>
      <c r="H53" s="91"/>
      <c r="O53" s="100"/>
    </row>
    <row r="54" spans="1:19" ht="30" x14ac:dyDescent="0.3">
      <c r="A54" s="91" t="s">
        <v>191</v>
      </c>
      <c r="B54" s="105" t="s">
        <v>192</v>
      </c>
      <c r="C54" s="93"/>
      <c r="D54" s="91">
        <v>3</v>
      </c>
      <c r="E54" s="91" t="s">
        <v>135</v>
      </c>
      <c r="F54" s="98"/>
      <c r="G54" s="99">
        <f t="shared" si="2"/>
        <v>0</v>
      </c>
      <c r="H54" s="91"/>
      <c r="O54" s="100"/>
    </row>
    <row r="55" spans="1:19" ht="45" x14ac:dyDescent="0.3">
      <c r="A55" s="91" t="s">
        <v>193</v>
      </c>
      <c r="B55" s="105" t="s">
        <v>194</v>
      </c>
      <c r="C55" s="93"/>
      <c r="D55" s="91">
        <v>1</v>
      </c>
      <c r="E55" s="91" t="s">
        <v>144</v>
      </c>
      <c r="F55" s="98"/>
      <c r="G55" s="99">
        <f t="shared" si="2"/>
        <v>0</v>
      </c>
      <c r="H55" s="91"/>
      <c r="O55" s="100"/>
    </row>
    <row r="56" spans="1:19" ht="30" x14ac:dyDescent="0.3">
      <c r="A56" s="91" t="s">
        <v>195</v>
      </c>
      <c r="B56" s="105" t="s">
        <v>196</v>
      </c>
      <c r="C56" s="93"/>
      <c r="D56" s="115">
        <v>1</v>
      </c>
      <c r="E56" s="91" t="s">
        <v>144</v>
      </c>
      <c r="F56" s="98"/>
      <c r="G56" s="99">
        <f t="shared" si="2"/>
        <v>0</v>
      </c>
      <c r="H56" s="91"/>
      <c r="O56" s="100"/>
    </row>
    <row r="57" spans="1:19" ht="30" x14ac:dyDescent="0.3">
      <c r="A57" s="91" t="s">
        <v>197</v>
      </c>
      <c r="B57" s="105" t="s">
        <v>198</v>
      </c>
      <c r="C57" s="93"/>
      <c r="D57" s="115">
        <v>1</v>
      </c>
      <c r="E57" s="91" t="s">
        <v>144</v>
      </c>
      <c r="F57" s="98"/>
      <c r="G57" s="99">
        <f t="shared" si="2"/>
        <v>0</v>
      </c>
      <c r="H57" s="91"/>
      <c r="O57" s="100"/>
    </row>
    <row r="58" spans="1:19" x14ac:dyDescent="0.3">
      <c r="A58" s="118"/>
      <c r="B58" s="102"/>
      <c r="C58" s="93"/>
      <c r="D58" s="91"/>
      <c r="E58" s="91"/>
      <c r="F58" s="98"/>
      <c r="G58" s="99"/>
      <c r="H58" s="91"/>
      <c r="O58" s="100"/>
    </row>
    <row r="59" spans="1:19" x14ac:dyDescent="0.3">
      <c r="A59" s="118">
        <v>1.4</v>
      </c>
      <c r="B59" s="96" t="s">
        <v>199</v>
      </c>
      <c r="C59" s="93"/>
      <c r="D59" s="91"/>
      <c r="E59" s="91"/>
      <c r="F59" s="98"/>
      <c r="G59" s="99"/>
      <c r="H59" s="91"/>
      <c r="O59" s="100"/>
    </row>
    <row r="60" spans="1:19" ht="49.9" customHeight="1" x14ac:dyDescent="0.3">
      <c r="A60" s="118" t="s">
        <v>200</v>
      </c>
      <c r="B60" s="105" t="s">
        <v>201</v>
      </c>
      <c r="C60" s="93"/>
      <c r="D60" s="91">
        <v>1</v>
      </c>
      <c r="E60" s="91" t="s">
        <v>144</v>
      </c>
      <c r="F60" s="98"/>
      <c r="G60" s="99">
        <f t="shared" ref="G60" si="3">F60*D60</f>
        <v>0</v>
      </c>
      <c r="H60" s="91"/>
      <c r="O60" s="100"/>
    </row>
    <row r="61" spans="1:19" x14ac:dyDescent="0.3">
      <c r="A61" s="91"/>
      <c r="B61" s="105"/>
      <c r="C61" s="93"/>
      <c r="D61" s="91"/>
      <c r="E61" s="91"/>
      <c r="F61" s="91"/>
      <c r="G61" s="91"/>
      <c r="H61" s="91"/>
    </row>
    <row r="62" spans="1:19" x14ac:dyDescent="0.3">
      <c r="A62" s="91"/>
      <c r="B62" s="90"/>
      <c r="C62" s="93"/>
      <c r="D62" s="91"/>
      <c r="E62" s="91"/>
      <c r="F62" s="88" t="s">
        <v>0</v>
      </c>
      <c r="G62" s="110">
        <f>SUM(G38:G61)</f>
        <v>0</v>
      </c>
      <c r="H62" s="91"/>
      <c r="J62" s="100"/>
    </row>
    <row r="63" spans="1:19" x14ac:dyDescent="0.3">
      <c r="A63" s="91"/>
      <c r="B63" s="119"/>
      <c r="C63" s="93"/>
      <c r="D63" s="91"/>
      <c r="E63" s="91"/>
      <c r="F63" s="88"/>
      <c r="G63" s="95"/>
      <c r="H63" s="91"/>
    </row>
    <row r="64" spans="1:19" x14ac:dyDescent="0.3">
      <c r="A64" s="82"/>
      <c r="B64" s="83"/>
      <c r="C64" s="83"/>
      <c r="D64" s="84"/>
      <c r="E64" s="83"/>
      <c r="F64" s="83"/>
      <c r="G64" s="83"/>
      <c r="H64" s="83"/>
    </row>
    <row r="65" spans="1:18" x14ac:dyDescent="0.3">
      <c r="A65" s="91"/>
      <c r="B65" s="90"/>
      <c r="C65" s="93"/>
      <c r="D65" s="91"/>
      <c r="E65" s="91"/>
      <c r="F65" s="91"/>
      <c r="G65" s="95"/>
      <c r="H65" s="91"/>
      <c r="O65" s="100"/>
    </row>
    <row r="66" spans="1:18" x14ac:dyDescent="0.3">
      <c r="A66" s="88"/>
      <c r="B66" s="89" t="str">
        <f>B42</f>
        <v>Priority 1 Repairs (continued)</v>
      </c>
      <c r="C66" s="90"/>
      <c r="D66" s="88" t="s">
        <v>12</v>
      </c>
      <c r="E66" s="88" t="s">
        <v>128</v>
      </c>
      <c r="F66" s="88" t="s">
        <v>13</v>
      </c>
      <c r="G66" s="88" t="s">
        <v>129</v>
      </c>
      <c r="H66" s="91"/>
    </row>
    <row r="67" spans="1:18" x14ac:dyDescent="0.3">
      <c r="A67" s="118"/>
      <c r="B67" s="92"/>
      <c r="C67" s="93"/>
      <c r="D67" s="91"/>
      <c r="E67" s="91"/>
      <c r="F67" s="91"/>
      <c r="G67" s="95"/>
      <c r="H67" s="91"/>
      <c r="J67" s="100"/>
      <c r="O67" s="100"/>
    </row>
    <row r="68" spans="1:18" x14ac:dyDescent="0.3">
      <c r="A68" s="118">
        <v>1.5</v>
      </c>
      <c r="B68" s="96" t="s">
        <v>202</v>
      </c>
      <c r="C68" s="93"/>
      <c r="D68" s="91"/>
      <c r="E68" s="91"/>
      <c r="F68" s="91"/>
      <c r="G68" s="95"/>
      <c r="H68" s="91"/>
      <c r="J68" s="100"/>
      <c r="O68" s="100"/>
    </row>
    <row r="69" spans="1:18" ht="30" x14ac:dyDescent="0.3">
      <c r="A69" s="118" t="s">
        <v>203</v>
      </c>
      <c r="B69" s="105" t="s">
        <v>204</v>
      </c>
      <c r="C69" s="93"/>
      <c r="D69" s="91">
        <v>4.5</v>
      </c>
      <c r="E69" s="91" t="s">
        <v>138</v>
      </c>
      <c r="F69" s="98"/>
      <c r="G69" s="99">
        <f t="shared" ref="G69:G75" si="4">F69*D69</f>
        <v>0</v>
      </c>
      <c r="H69" s="91"/>
      <c r="J69" s="100"/>
      <c r="O69" s="100"/>
    </row>
    <row r="70" spans="1:18" ht="45" x14ac:dyDescent="0.3">
      <c r="A70" s="118" t="s">
        <v>205</v>
      </c>
      <c r="B70" s="105" t="s">
        <v>206</v>
      </c>
      <c r="C70" s="93"/>
      <c r="D70" s="91">
        <v>1</v>
      </c>
      <c r="E70" s="91" t="s">
        <v>144</v>
      </c>
      <c r="F70" s="98"/>
      <c r="G70" s="99">
        <f t="shared" si="4"/>
        <v>0</v>
      </c>
      <c r="H70" s="91"/>
      <c r="J70" s="100"/>
      <c r="O70" s="100"/>
    </row>
    <row r="71" spans="1:18" ht="30" x14ac:dyDescent="0.3">
      <c r="A71" s="118" t="s">
        <v>207</v>
      </c>
      <c r="B71" s="105" t="s">
        <v>208</v>
      </c>
      <c r="C71" s="93"/>
      <c r="D71" s="91">
        <f>D69</f>
        <v>4.5</v>
      </c>
      <c r="E71" s="91" t="s">
        <v>138</v>
      </c>
      <c r="F71" s="98"/>
      <c r="G71" s="99">
        <f t="shared" si="4"/>
        <v>0</v>
      </c>
      <c r="H71" s="91"/>
      <c r="J71" s="100"/>
      <c r="O71" s="100"/>
      <c r="R71" s="120"/>
    </row>
    <row r="72" spans="1:18" x14ac:dyDescent="0.3">
      <c r="A72" s="118" t="s">
        <v>209</v>
      </c>
      <c r="B72" s="105" t="s">
        <v>210</v>
      </c>
      <c r="C72" s="93"/>
      <c r="D72" s="91">
        <v>1</v>
      </c>
      <c r="E72" s="91" t="s">
        <v>144</v>
      </c>
      <c r="F72" s="98"/>
      <c r="G72" s="99">
        <f t="shared" si="4"/>
        <v>0</v>
      </c>
      <c r="H72" s="91"/>
      <c r="J72" s="100"/>
      <c r="O72" s="100"/>
    </row>
    <row r="73" spans="1:18" ht="31.9" customHeight="1" x14ac:dyDescent="0.3">
      <c r="A73" s="118" t="s">
        <v>211</v>
      </c>
      <c r="B73" s="105" t="s">
        <v>212</v>
      </c>
      <c r="C73" s="93"/>
      <c r="D73" s="91">
        <v>1</v>
      </c>
      <c r="E73" s="91" t="s">
        <v>144</v>
      </c>
      <c r="F73" s="98"/>
      <c r="G73" s="99">
        <f t="shared" si="4"/>
        <v>0</v>
      </c>
      <c r="H73" s="91"/>
      <c r="J73" s="100"/>
      <c r="O73" s="100"/>
    </row>
    <row r="74" spans="1:18" ht="30" x14ac:dyDescent="0.3">
      <c r="A74" s="91" t="s">
        <v>213</v>
      </c>
      <c r="B74" s="105" t="s">
        <v>214</v>
      </c>
      <c r="C74" s="93"/>
      <c r="D74" s="91">
        <v>1</v>
      </c>
      <c r="E74" s="91" t="s">
        <v>144</v>
      </c>
      <c r="F74" s="98"/>
      <c r="G74" s="99">
        <f t="shared" si="4"/>
        <v>0</v>
      </c>
      <c r="H74" s="91"/>
      <c r="O74" s="100"/>
    </row>
    <row r="75" spans="1:18" ht="30" x14ac:dyDescent="0.3">
      <c r="A75" s="118" t="s">
        <v>215</v>
      </c>
      <c r="B75" s="105" t="s">
        <v>216</v>
      </c>
      <c r="C75" s="93"/>
      <c r="D75" s="91">
        <v>9.5</v>
      </c>
      <c r="E75" s="91" t="s">
        <v>138</v>
      </c>
      <c r="F75" s="98"/>
      <c r="G75" s="99">
        <f t="shared" si="4"/>
        <v>0</v>
      </c>
      <c r="H75" s="91"/>
      <c r="O75" s="100"/>
    </row>
    <row r="76" spans="1:18" x14ac:dyDescent="0.3">
      <c r="A76" s="118"/>
      <c r="B76" s="101"/>
      <c r="C76" s="93"/>
      <c r="D76" s="91"/>
      <c r="E76" s="91"/>
      <c r="F76" s="98"/>
      <c r="G76" s="95"/>
      <c r="H76" s="91"/>
      <c r="O76" s="100"/>
    </row>
    <row r="77" spans="1:18" x14ac:dyDescent="0.3">
      <c r="A77" s="91">
        <v>1.6</v>
      </c>
      <c r="B77" s="121" t="s">
        <v>217</v>
      </c>
      <c r="C77" s="93"/>
      <c r="D77" s="91"/>
      <c r="E77" s="91"/>
      <c r="F77" s="98"/>
      <c r="G77" s="95"/>
      <c r="H77" s="91"/>
      <c r="O77" s="100"/>
    </row>
    <row r="78" spans="1:18" ht="45" x14ac:dyDescent="0.3">
      <c r="A78" s="91" t="s">
        <v>218</v>
      </c>
      <c r="B78" s="105" t="s">
        <v>219</v>
      </c>
      <c r="C78" s="93"/>
      <c r="D78" s="91">
        <v>1</v>
      </c>
      <c r="E78" s="91" t="s">
        <v>144</v>
      </c>
      <c r="F78" s="98"/>
      <c r="G78" s="99">
        <f t="shared" ref="G78:G85" si="5">F78*D78</f>
        <v>0</v>
      </c>
      <c r="H78" s="91"/>
      <c r="J78" s="114"/>
      <c r="O78" s="100"/>
    </row>
    <row r="79" spans="1:18" ht="30" x14ac:dyDescent="0.3">
      <c r="A79" s="91" t="s">
        <v>220</v>
      </c>
      <c r="B79" s="105" t="s">
        <v>221</v>
      </c>
      <c r="C79" s="93"/>
      <c r="D79" s="91">
        <v>2.1</v>
      </c>
      <c r="E79" s="91" t="s">
        <v>135</v>
      </c>
      <c r="F79" s="98"/>
      <c r="G79" s="99">
        <f t="shared" si="5"/>
        <v>0</v>
      </c>
      <c r="H79" s="91"/>
      <c r="O79" s="100"/>
    </row>
    <row r="80" spans="1:18" ht="31.9" customHeight="1" x14ac:dyDescent="0.3">
      <c r="A80" s="91" t="s">
        <v>222</v>
      </c>
      <c r="B80" s="105" t="s">
        <v>212</v>
      </c>
      <c r="C80" s="93"/>
      <c r="D80" s="115">
        <v>1</v>
      </c>
      <c r="E80" s="91" t="s">
        <v>144</v>
      </c>
      <c r="F80" s="98"/>
      <c r="G80" s="99">
        <f t="shared" si="5"/>
        <v>0</v>
      </c>
      <c r="H80" s="91"/>
      <c r="J80" s="116"/>
      <c r="O80" s="100"/>
    </row>
    <row r="81" spans="1:19" ht="30" x14ac:dyDescent="0.3">
      <c r="A81" s="91" t="s">
        <v>223</v>
      </c>
      <c r="B81" s="105" t="s">
        <v>224</v>
      </c>
      <c r="C81" s="93"/>
      <c r="D81" s="91">
        <v>1</v>
      </c>
      <c r="E81" s="91" t="s">
        <v>144</v>
      </c>
      <c r="F81" s="98"/>
      <c r="G81" s="99">
        <f t="shared" si="5"/>
        <v>0</v>
      </c>
      <c r="H81" s="91"/>
      <c r="J81" s="116"/>
      <c r="O81" s="100"/>
    </row>
    <row r="82" spans="1:19" x14ac:dyDescent="0.3">
      <c r="A82" s="91" t="s">
        <v>225</v>
      </c>
      <c r="B82" s="105" t="s">
        <v>226</v>
      </c>
      <c r="C82" s="93"/>
      <c r="D82" s="115">
        <v>1</v>
      </c>
      <c r="E82" s="91" t="s">
        <v>144</v>
      </c>
      <c r="F82" s="98"/>
      <c r="G82" s="99">
        <f t="shared" si="5"/>
        <v>0</v>
      </c>
      <c r="H82" s="91"/>
      <c r="J82" s="114"/>
      <c r="O82" s="100"/>
    </row>
    <row r="83" spans="1:19" ht="30" x14ac:dyDescent="0.3">
      <c r="A83" s="91" t="s">
        <v>227</v>
      </c>
      <c r="B83" s="105" t="s">
        <v>216</v>
      </c>
      <c r="C83" s="93"/>
      <c r="D83" s="91">
        <v>1</v>
      </c>
      <c r="E83" s="91" t="s">
        <v>144</v>
      </c>
      <c r="F83" s="98"/>
      <c r="G83" s="99">
        <f t="shared" si="5"/>
        <v>0</v>
      </c>
      <c r="H83" s="91"/>
      <c r="O83" s="100"/>
      <c r="P83" s="117"/>
      <c r="S83" s="117"/>
    </row>
    <row r="84" spans="1:19" x14ac:dyDescent="0.3">
      <c r="A84" s="91" t="s">
        <v>228</v>
      </c>
      <c r="B84" s="105" t="s">
        <v>229</v>
      </c>
      <c r="C84" s="93"/>
      <c r="D84" s="91">
        <v>1</v>
      </c>
      <c r="E84" s="91" t="s">
        <v>144</v>
      </c>
      <c r="F84" s="98"/>
      <c r="G84" s="99">
        <f t="shared" si="5"/>
        <v>0</v>
      </c>
      <c r="H84" s="91"/>
      <c r="O84" s="100"/>
    </row>
    <row r="85" spans="1:19" ht="30" x14ac:dyDescent="0.3">
      <c r="A85" s="91" t="s">
        <v>230</v>
      </c>
      <c r="B85" s="105" t="s">
        <v>231</v>
      </c>
      <c r="C85" s="93"/>
      <c r="D85" s="115">
        <v>1</v>
      </c>
      <c r="E85" s="91" t="s">
        <v>144</v>
      </c>
      <c r="F85" s="98"/>
      <c r="G85" s="99">
        <f t="shared" si="5"/>
        <v>0</v>
      </c>
      <c r="H85" s="91"/>
      <c r="O85" s="100"/>
    </row>
    <row r="86" spans="1:19" x14ac:dyDescent="0.3">
      <c r="A86" s="91"/>
      <c r="B86" s="105"/>
      <c r="C86" s="93"/>
      <c r="D86" s="115"/>
      <c r="E86" s="91"/>
      <c r="F86" s="91"/>
      <c r="G86" s="99"/>
      <c r="H86" s="91"/>
      <c r="O86" s="100"/>
    </row>
    <row r="87" spans="1:19" x14ac:dyDescent="0.3">
      <c r="A87" s="91"/>
      <c r="B87" s="90"/>
      <c r="C87" s="93"/>
      <c r="D87" s="91"/>
      <c r="E87" s="91"/>
      <c r="F87" s="88" t="s">
        <v>0</v>
      </c>
      <c r="G87" s="110">
        <f>SUM(G62:G85)</f>
        <v>0</v>
      </c>
      <c r="H87" s="91"/>
      <c r="J87" s="100"/>
    </row>
    <row r="88" spans="1:19" x14ac:dyDescent="0.3">
      <c r="A88" s="91"/>
      <c r="B88" s="119"/>
      <c r="C88" s="93"/>
      <c r="D88" s="91"/>
      <c r="E88" s="91"/>
      <c r="F88" s="88"/>
      <c r="G88" s="95"/>
      <c r="H88" s="91"/>
    </row>
    <row r="89" spans="1:19" x14ac:dyDescent="0.3">
      <c r="A89" s="82"/>
      <c r="B89" s="83"/>
      <c r="C89" s="83"/>
      <c r="D89" s="84"/>
      <c r="E89" s="83"/>
      <c r="F89" s="83"/>
      <c r="G89" s="83"/>
      <c r="H89" s="83"/>
    </row>
    <row r="90" spans="1:19" x14ac:dyDescent="0.3">
      <c r="A90" s="91"/>
      <c r="B90" s="90"/>
      <c r="C90" s="93"/>
      <c r="D90" s="91"/>
      <c r="E90" s="91"/>
      <c r="F90" s="91"/>
      <c r="G90" s="95"/>
      <c r="H90" s="91"/>
      <c r="O90" s="100"/>
    </row>
    <row r="91" spans="1:19" x14ac:dyDescent="0.3">
      <c r="A91" s="88"/>
      <c r="B91" s="89" t="str">
        <f>B66</f>
        <v>Priority 1 Repairs (continued)</v>
      </c>
      <c r="C91" s="90"/>
      <c r="D91" s="88" t="s">
        <v>12</v>
      </c>
      <c r="E91" s="88" t="s">
        <v>128</v>
      </c>
      <c r="F91" s="88" t="s">
        <v>13</v>
      </c>
      <c r="G91" s="88" t="s">
        <v>129</v>
      </c>
      <c r="H91" s="91"/>
    </row>
    <row r="92" spans="1:19" x14ac:dyDescent="0.3">
      <c r="A92" s="91"/>
      <c r="B92" s="90"/>
      <c r="C92" s="93"/>
      <c r="D92" s="91"/>
      <c r="E92" s="91"/>
      <c r="F92" s="91"/>
      <c r="G92" s="95"/>
      <c r="H92" s="91"/>
      <c r="O92" s="100"/>
    </row>
    <row r="93" spans="1:19" ht="30" x14ac:dyDescent="0.3">
      <c r="A93" s="118" t="s">
        <v>232</v>
      </c>
      <c r="B93" s="105" t="s">
        <v>233</v>
      </c>
      <c r="C93" s="93"/>
      <c r="D93" s="91">
        <v>1</v>
      </c>
      <c r="E93" s="91" t="s">
        <v>144</v>
      </c>
      <c r="F93" s="98"/>
      <c r="G93" s="99">
        <f t="shared" ref="G93:G95" si="6">F93*D93</f>
        <v>0</v>
      </c>
      <c r="H93" s="91"/>
      <c r="O93" s="100"/>
    </row>
    <row r="94" spans="1:19" x14ac:dyDescent="0.3">
      <c r="A94" s="118" t="s">
        <v>234</v>
      </c>
      <c r="B94" s="105" t="s">
        <v>235</v>
      </c>
      <c r="C94" s="93"/>
      <c r="D94" s="91">
        <v>2</v>
      </c>
      <c r="E94" s="91" t="s">
        <v>141</v>
      </c>
      <c r="F94" s="98"/>
      <c r="G94" s="99">
        <f t="shared" si="6"/>
        <v>0</v>
      </c>
      <c r="H94" s="91"/>
      <c r="O94" s="100"/>
    </row>
    <row r="95" spans="1:19" x14ac:dyDescent="0.3">
      <c r="A95" s="91" t="s">
        <v>236</v>
      </c>
      <c r="B95" s="105" t="s">
        <v>237</v>
      </c>
      <c r="C95" s="93"/>
      <c r="D95" s="91">
        <v>2</v>
      </c>
      <c r="E95" s="91" t="s">
        <v>141</v>
      </c>
      <c r="F95" s="98"/>
      <c r="G95" s="99">
        <f t="shared" si="6"/>
        <v>0</v>
      </c>
      <c r="H95" s="91"/>
      <c r="O95" s="100"/>
    </row>
    <row r="96" spans="1:19" x14ac:dyDescent="0.3">
      <c r="A96" s="118"/>
      <c r="B96" s="102"/>
      <c r="C96" s="93"/>
      <c r="D96" s="91"/>
      <c r="E96" s="91"/>
      <c r="F96" s="98"/>
      <c r="G96" s="95"/>
      <c r="H96" s="91"/>
      <c r="J96" s="100"/>
      <c r="O96" s="100"/>
    </row>
    <row r="97" spans="1:15" x14ac:dyDescent="0.3">
      <c r="A97" s="118">
        <v>1.7</v>
      </c>
      <c r="B97" s="121" t="s">
        <v>238</v>
      </c>
      <c r="C97" s="93"/>
      <c r="D97" s="91"/>
      <c r="E97" s="91"/>
      <c r="F97" s="98"/>
      <c r="G97" s="95"/>
      <c r="H97" s="91"/>
      <c r="J97" s="100"/>
      <c r="O97" s="100"/>
    </row>
    <row r="98" spans="1:15" x14ac:dyDescent="0.3">
      <c r="A98" s="118" t="s">
        <v>239</v>
      </c>
      <c r="B98" s="105" t="s">
        <v>240</v>
      </c>
      <c r="C98" s="93"/>
      <c r="D98" s="91">
        <v>7</v>
      </c>
      <c r="E98" s="91" t="s">
        <v>138</v>
      </c>
      <c r="F98" s="98"/>
      <c r="G98" s="99">
        <f t="shared" ref="G98:G100" si="7">F98*D98</f>
        <v>0</v>
      </c>
      <c r="H98" s="91"/>
      <c r="J98" s="100"/>
      <c r="O98" s="100"/>
    </row>
    <row r="99" spans="1:15" ht="30" x14ac:dyDescent="0.3">
      <c r="A99" s="118" t="s">
        <v>241</v>
      </c>
      <c r="B99" s="105" t="s">
        <v>242</v>
      </c>
      <c r="C99" s="93"/>
      <c r="D99" s="91">
        <f>D98*0.15</f>
        <v>1.05</v>
      </c>
      <c r="E99" s="91" t="s">
        <v>243</v>
      </c>
      <c r="F99" s="98"/>
      <c r="G99" s="99">
        <f t="shared" si="7"/>
        <v>0</v>
      </c>
      <c r="H99" s="91"/>
      <c r="J99" s="100"/>
      <c r="O99" s="100"/>
    </row>
    <row r="100" spans="1:15" ht="30" x14ac:dyDescent="0.3">
      <c r="A100" s="118" t="s">
        <v>244</v>
      </c>
      <c r="B100" s="105" t="s">
        <v>245</v>
      </c>
      <c r="C100" s="93"/>
      <c r="D100" s="91">
        <f>D99</f>
        <v>1.05</v>
      </c>
      <c r="E100" s="91" t="s">
        <v>138</v>
      </c>
      <c r="F100" s="98"/>
      <c r="G100" s="99">
        <f t="shared" si="7"/>
        <v>0</v>
      </c>
      <c r="H100" s="91"/>
      <c r="J100" s="100"/>
      <c r="O100" s="100"/>
    </row>
    <row r="101" spans="1:15" x14ac:dyDescent="0.3">
      <c r="C101" s="93"/>
      <c r="D101" s="91"/>
      <c r="E101" s="91"/>
      <c r="F101" s="98"/>
      <c r="G101" s="95"/>
      <c r="H101" s="91"/>
      <c r="J101" s="100"/>
      <c r="O101" s="100"/>
    </row>
    <row r="102" spans="1:15" x14ac:dyDescent="0.3">
      <c r="B102" s="101" t="s">
        <v>246</v>
      </c>
      <c r="C102" s="93"/>
      <c r="D102" s="91"/>
      <c r="E102" s="91"/>
      <c r="F102" s="98"/>
      <c r="G102" s="95"/>
      <c r="H102" s="91"/>
      <c r="J102" s="100"/>
      <c r="O102" s="100"/>
    </row>
    <row r="103" spans="1:15" x14ac:dyDescent="0.3">
      <c r="A103" s="118"/>
      <c r="C103" s="93"/>
      <c r="D103" s="91"/>
      <c r="E103" s="91"/>
      <c r="F103" s="98"/>
      <c r="G103" s="95"/>
      <c r="H103" s="91"/>
      <c r="J103" s="100"/>
      <c r="O103" s="100"/>
    </row>
    <row r="104" spans="1:15" x14ac:dyDescent="0.3">
      <c r="A104" s="118">
        <v>1.8</v>
      </c>
      <c r="B104" s="121" t="s">
        <v>247</v>
      </c>
      <c r="C104" s="93"/>
      <c r="D104" s="91">
        <v>90</v>
      </c>
      <c r="E104" s="91" t="s">
        <v>138</v>
      </c>
      <c r="F104" s="98"/>
      <c r="G104" s="99">
        <f t="shared" ref="G104" si="8">F104*D104</f>
        <v>0</v>
      </c>
      <c r="H104" s="91"/>
      <c r="J104" s="100"/>
      <c r="O104" s="100"/>
    </row>
    <row r="105" spans="1:15" x14ac:dyDescent="0.3">
      <c r="A105" s="118"/>
      <c r="B105" s="122"/>
      <c r="C105" s="93"/>
      <c r="D105" s="91"/>
      <c r="E105" s="91"/>
      <c r="F105" s="98"/>
      <c r="G105" s="95"/>
      <c r="H105" s="91"/>
      <c r="J105" s="100"/>
      <c r="O105" s="100"/>
    </row>
    <row r="106" spans="1:15" x14ac:dyDescent="0.3">
      <c r="A106" s="118">
        <v>1.9</v>
      </c>
      <c r="B106" s="121" t="s">
        <v>248</v>
      </c>
      <c r="C106" s="93"/>
      <c r="D106" s="91"/>
      <c r="E106" s="91"/>
      <c r="F106" s="98"/>
      <c r="G106" s="95"/>
      <c r="H106" s="91"/>
      <c r="J106" s="100"/>
      <c r="O106" s="100"/>
    </row>
    <row r="107" spans="1:15" x14ac:dyDescent="0.3">
      <c r="A107" s="118" t="s">
        <v>249</v>
      </c>
      <c r="B107" s="105" t="s">
        <v>250</v>
      </c>
      <c r="C107" s="93"/>
      <c r="D107" s="91">
        <v>40</v>
      </c>
      <c r="E107" s="91" t="s">
        <v>138</v>
      </c>
      <c r="F107" s="98"/>
      <c r="G107" s="99">
        <f t="shared" ref="G107:G121" si="9">F107*D107</f>
        <v>0</v>
      </c>
      <c r="H107" s="91"/>
      <c r="J107" s="100"/>
      <c r="O107" s="100"/>
    </row>
    <row r="108" spans="1:15" x14ac:dyDescent="0.3">
      <c r="A108" s="118" t="s">
        <v>251</v>
      </c>
      <c r="B108" s="105" t="s">
        <v>252</v>
      </c>
      <c r="D108" s="91">
        <f>D107*10%</f>
        <v>4</v>
      </c>
      <c r="E108" s="91" t="s">
        <v>138</v>
      </c>
      <c r="F108" s="98"/>
      <c r="G108" s="99">
        <f t="shared" si="9"/>
        <v>0</v>
      </c>
      <c r="H108" s="91"/>
      <c r="O108" s="100"/>
    </row>
    <row r="109" spans="1:15" x14ac:dyDescent="0.3">
      <c r="A109" s="118" t="s">
        <v>253</v>
      </c>
      <c r="B109" s="105" t="s">
        <v>254</v>
      </c>
      <c r="D109" s="91">
        <v>1</v>
      </c>
      <c r="E109" s="91" t="s">
        <v>144</v>
      </c>
      <c r="F109" s="98"/>
      <c r="G109" s="99">
        <f t="shared" si="9"/>
        <v>0</v>
      </c>
      <c r="H109" s="91"/>
      <c r="O109" s="100"/>
    </row>
    <row r="110" spans="1:15" x14ac:dyDescent="0.3">
      <c r="A110" s="118" t="s">
        <v>255</v>
      </c>
      <c r="B110" s="105" t="s">
        <v>256</v>
      </c>
      <c r="C110" s="93"/>
      <c r="D110" s="91">
        <v>3</v>
      </c>
      <c r="E110" s="91" t="s">
        <v>135</v>
      </c>
      <c r="F110" s="98"/>
      <c r="G110" s="99">
        <f t="shared" si="9"/>
        <v>0</v>
      </c>
      <c r="H110" s="91"/>
      <c r="O110" s="100"/>
    </row>
    <row r="111" spans="1:15" x14ac:dyDescent="0.3">
      <c r="A111" s="118" t="s">
        <v>257</v>
      </c>
      <c r="B111" s="105" t="s">
        <v>258</v>
      </c>
      <c r="C111" s="93"/>
      <c r="D111" s="91">
        <v>1</v>
      </c>
      <c r="E111" s="91" t="s">
        <v>144</v>
      </c>
      <c r="F111" s="98"/>
      <c r="G111" s="99">
        <f t="shared" si="9"/>
        <v>0</v>
      </c>
      <c r="H111" s="91"/>
      <c r="J111" s="114"/>
      <c r="O111" s="100"/>
    </row>
    <row r="112" spans="1:15" x14ac:dyDescent="0.3">
      <c r="A112" s="118" t="s">
        <v>259</v>
      </c>
      <c r="B112" s="105" t="s">
        <v>260</v>
      </c>
      <c r="C112" s="93"/>
      <c r="D112" s="91">
        <v>1</v>
      </c>
      <c r="E112" s="91" t="s">
        <v>144</v>
      </c>
      <c r="F112" s="98"/>
      <c r="G112" s="99">
        <f t="shared" si="9"/>
        <v>0</v>
      </c>
      <c r="H112" s="91"/>
      <c r="O112" s="100"/>
    </row>
    <row r="113" spans="1:15" x14ac:dyDescent="0.3">
      <c r="A113" s="118" t="s">
        <v>261</v>
      </c>
      <c r="B113" s="105" t="s">
        <v>262</v>
      </c>
      <c r="C113" s="93"/>
      <c r="D113" s="91">
        <f>D107</f>
        <v>40</v>
      </c>
      <c r="E113" s="91" t="s">
        <v>138</v>
      </c>
      <c r="F113" s="98"/>
      <c r="G113" s="99">
        <f t="shared" si="9"/>
        <v>0</v>
      </c>
      <c r="H113" s="91"/>
      <c r="J113" s="116"/>
      <c r="O113" s="100"/>
    </row>
    <row r="114" spans="1:15" x14ac:dyDescent="0.3">
      <c r="A114" s="118"/>
      <c r="B114" s="105"/>
      <c r="C114" s="93"/>
      <c r="D114" s="91"/>
      <c r="E114" s="91"/>
      <c r="F114" s="98"/>
      <c r="G114" s="99"/>
      <c r="H114" s="91"/>
      <c r="J114" s="116"/>
      <c r="O114" s="100"/>
    </row>
    <row r="115" spans="1:15" x14ac:dyDescent="0.3">
      <c r="A115" s="118" t="s">
        <v>263</v>
      </c>
      <c r="B115" s="121" t="s">
        <v>264</v>
      </c>
      <c r="C115" s="93"/>
      <c r="D115" s="91"/>
      <c r="E115" s="91"/>
      <c r="F115" s="98"/>
      <c r="G115" s="99"/>
      <c r="H115" s="91"/>
      <c r="J115" s="116"/>
      <c r="O115" s="100"/>
    </row>
    <row r="116" spans="1:15" x14ac:dyDescent="0.3">
      <c r="A116" s="118" t="s">
        <v>265</v>
      </c>
      <c r="B116" s="105" t="s">
        <v>250</v>
      </c>
      <c r="C116" s="93"/>
      <c r="D116" s="91">
        <v>40</v>
      </c>
      <c r="E116" s="91" t="s">
        <v>138</v>
      </c>
      <c r="F116" s="98"/>
      <c r="G116" s="99">
        <f t="shared" si="9"/>
        <v>0</v>
      </c>
      <c r="H116" s="91"/>
      <c r="J116" s="116"/>
      <c r="O116" s="100"/>
    </row>
    <row r="117" spans="1:15" x14ac:dyDescent="0.3">
      <c r="A117" s="118" t="s">
        <v>266</v>
      </c>
      <c r="B117" s="105" t="s">
        <v>252</v>
      </c>
      <c r="C117" s="93"/>
      <c r="D117" s="91">
        <f>D116*10%</f>
        <v>4</v>
      </c>
      <c r="E117" s="91" t="s">
        <v>138</v>
      </c>
      <c r="F117" s="98"/>
      <c r="G117" s="99">
        <f t="shared" si="9"/>
        <v>0</v>
      </c>
      <c r="H117" s="91"/>
      <c r="J117" s="116"/>
      <c r="O117" s="100"/>
    </row>
    <row r="118" spans="1:15" x14ac:dyDescent="0.3">
      <c r="A118" s="118" t="s">
        <v>267</v>
      </c>
      <c r="B118" s="105" t="s">
        <v>254</v>
      </c>
      <c r="C118" s="93"/>
      <c r="D118" s="91">
        <v>1</v>
      </c>
      <c r="E118" s="91" t="s">
        <v>144</v>
      </c>
      <c r="F118" s="98"/>
      <c r="G118" s="99">
        <f t="shared" si="9"/>
        <v>0</v>
      </c>
      <c r="H118" s="91"/>
      <c r="J118" s="116"/>
      <c r="O118" s="100"/>
    </row>
    <row r="119" spans="1:15" ht="15" customHeight="1" x14ac:dyDescent="0.3">
      <c r="A119" s="118" t="s">
        <v>268</v>
      </c>
      <c r="B119" s="105" t="s">
        <v>269</v>
      </c>
      <c r="C119" s="93"/>
      <c r="D119" s="91">
        <v>1</v>
      </c>
      <c r="E119" s="91" t="s">
        <v>144</v>
      </c>
      <c r="F119" s="98"/>
      <c r="G119" s="99">
        <f t="shared" si="9"/>
        <v>0</v>
      </c>
      <c r="H119" s="91"/>
      <c r="O119" s="100"/>
    </row>
    <row r="120" spans="1:15" x14ac:dyDescent="0.3">
      <c r="A120" s="118" t="s">
        <v>270</v>
      </c>
      <c r="B120" s="105" t="s">
        <v>260</v>
      </c>
      <c r="C120" s="93"/>
      <c r="D120" s="91">
        <v>1</v>
      </c>
      <c r="E120" s="91" t="s">
        <v>144</v>
      </c>
      <c r="F120" s="98"/>
      <c r="G120" s="99">
        <f t="shared" si="9"/>
        <v>0</v>
      </c>
      <c r="H120" s="91"/>
      <c r="O120" s="100"/>
    </row>
    <row r="121" spans="1:15" x14ac:dyDescent="0.3">
      <c r="A121" s="118" t="s">
        <v>271</v>
      </c>
      <c r="B121" s="105" t="s">
        <v>262</v>
      </c>
      <c r="C121" s="93"/>
      <c r="D121" s="115">
        <f>D116</f>
        <v>40</v>
      </c>
      <c r="E121" s="91" t="s">
        <v>138</v>
      </c>
      <c r="F121" s="98"/>
      <c r="G121" s="99">
        <f t="shared" si="9"/>
        <v>0</v>
      </c>
      <c r="H121" s="91"/>
      <c r="O121" s="100"/>
    </row>
    <row r="122" spans="1:15" x14ac:dyDescent="0.3">
      <c r="A122" s="91"/>
      <c r="B122" s="105"/>
      <c r="C122" s="93"/>
      <c r="D122" s="91"/>
      <c r="E122" s="91"/>
      <c r="F122" s="91"/>
      <c r="G122" s="91"/>
      <c r="H122" s="91"/>
    </row>
    <row r="123" spans="1:15" x14ac:dyDescent="0.3">
      <c r="A123" s="91"/>
      <c r="B123" s="90"/>
      <c r="C123" s="93"/>
      <c r="D123" s="91"/>
      <c r="E123" s="91"/>
      <c r="F123" s="88" t="s">
        <v>0</v>
      </c>
      <c r="G123" s="110">
        <f>SUM(G87:G122)</f>
        <v>0</v>
      </c>
      <c r="H123" s="91"/>
      <c r="J123" s="100"/>
      <c r="K123" s="100"/>
    </row>
    <row r="124" spans="1:15" x14ac:dyDescent="0.3">
      <c r="A124" s="91"/>
      <c r="B124" s="119"/>
      <c r="C124" s="93"/>
      <c r="D124" s="91"/>
      <c r="E124" s="91"/>
      <c r="F124" s="88"/>
      <c r="G124" s="95"/>
      <c r="H124" s="91"/>
    </row>
    <row r="125" spans="1:15" x14ac:dyDescent="0.3">
      <c r="A125" s="82"/>
      <c r="B125" s="83"/>
      <c r="C125" s="83"/>
      <c r="D125" s="84"/>
      <c r="E125" s="83"/>
      <c r="F125" s="83"/>
      <c r="G125" s="83"/>
      <c r="H125" s="83"/>
    </row>
    <row r="126" spans="1:15" ht="15" customHeight="1" x14ac:dyDescent="0.3">
      <c r="A126" s="91"/>
      <c r="B126" s="90"/>
      <c r="C126" s="93"/>
      <c r="D126" s="91"/>
      <c r="E126" s="91"/>
      <c r="F126" s="91"/>
      <c r="G126" s="95"/>
      <c r="H126" s="91"/>
      <c r="O126" s="100"/>
    </row>
    <row r="127" spans="1:15" x14ac:dyDescent="0.3">
      <c r="A127" s="88"/>
      <c r="B127" s="89" t="str">
        <f>B91</f>
        <v>Priority 1 Repairs (continued)</v>
      </c>
      <c r="C127" s="90"/>
      <c r="D127" s="88" t="s">
        <v>12</v>
      </c>
      <c r="E127" s="88" t="s">
        <v>128</v>
      </c>
      <c r="F127" s="88" t="s">
        <v>13</v>
      </c>
      <c r="G127" s="88" t="s">
        <v>129</v>
      </c>
      <c r="H127" s="91"/>
    </row>
    <row r="128" spans="1:15" ht="13.5" customHeight="1" x14ac:dyDescent="0.3">
      <c r="A128" s="118"/>
      <c r="B128" s="105"/>
      <c r="C128" s="93"/>
      <c r="D128" s="91"/>
      <c r="E128" s="91"/>
      <c r="F128" s="91"/>
      <c r="G128" s="95"/>
      <c r="H128" s="91"/>
      <c r="J128" s="100"/>
      <c r="O128" s="100"/>
    </row>
    <row r="129" spans="1:15" x14ac:dyDescent="0.3">
      <c r="A129" s="91">
        <v>1.1100000000000001</v>
      </c>
      <c r="B129" s="121" t="s">
        <v>272</v>
      </c>
      <c r="C129" s="93"/>
      <c r="D129" s="91"/>
      <c r="E129" s="91"/>
      <c r="F129" s="98"/>
      <c r="G129" s="95"/>
      <c r="H129" s="91"/>
      <c r="J129" s="100"/>
      <c r="O129" s="100"/>
    </row>
    <row r="130" spans="1:15" x14ac:dyDescent="0.3">
      <c r="A130" s="91" t="s">
        <v>273</v>
      </c>
      <c r="B130" s="105" t="s">
        <v>274</v>
      </c>
      <c r="C130" s="93"/>
      <c r="D130" s="91">
        <v>15</v>
      </c>
      <c r="E130" s="91" t="s">
        <v>138</v>
      </c>
      <c r="F130" s="98"/>
      <c r="G130" s="99">
        <f>F130*D130</f>
        <v>0</v>
      </c>
      <c r="H130" s="91"/>
      <c r="J130" s="100"/>
      <c r="O130" s="100"/>
    </row>
    <row r="131" spans="1:15" x14ac:dyDescent="0.3">
      <c r="A131" s="91" t="s">
        <v>275</v>
      </c>
      <c r="B131" s="105" t="s">
        <v>276</v>
      </c>
      <c r="C131" s="93"/>
      <c r="D131" s="91">
        <v>15</v>
      </c>
      <c r="E131" s="91" t="s">
        <v>138</v>
      </c>
      <c r="F131" s="98"/>
      <c r="G131" s="99">
        <f>F131*D131</f>
        <v>0</v>
      </c>
      <c r="H131" s="91"/>
      <c r="J131" s="100"/>
      <c r="O131" s="100"/>
    </row>
    <row r="132" spans="1:15" x14ac:dyDescent="0.3">
      <c r="A132" s="91" t="s">
        <v>277</v>
      </c>
      <c r="B132" s="105" t="s">
        <v>278</v>
      </c>
      <c r="C132" s="93"/>
      <c r="D132" s="91">
        <v>1</v>
      </c>
      <c r="E132" s="91" t="s">
        <v>144</v>
      </c>
      <c r="F132" s="98"/>
      <c r="G132" s="99">
        <f t="shared" ref="G132:G134" si="10">F132*D132</f>
        <v>0</v>
      </c>
      <c r="H132" s="91"/>
      <c r="J132" s="100"/>
      <c r="O132" s="100"/>
    </row>
    <row r="133" spans="1:15" x14ac:dyDescent="0.3">
      <c r="A133" s="91" t="s">
        <v>279</v>
      </c>
      <c r="B133" s="105" t="s">
        <v>280</v>
      </c>
      <c r="C133" s="93"/>
      <c r="D133" s="91">
        <v>2</v>
      </c>
      <c r="E133" s="91" t="s">
        <v>141</v>
      </c>
      <c r="F133" s="98"/>
      <c r="G133" s="99">
        <f t="shared" si="10"/>
        <v>0</v>
      </c>
      <c r="H133" s="91"/>
      <c r="J133" s="100"/>
      <c r="O133" s="100"/>
    </row>
    <row r="134" spans="1:15" x14ac:dyDescent="0.3">
      <c r="A134" s="91" t="s">
        <v>281</v>
      </c>
      <c r="B134" s="105" t="s">
        <v>282</v>
      </c>
      <c r="C134" s="93"/>
      <c r="D134" s="91">
        <v>1</v>
      </c>
      <c r="E134" s="91" t="s">
        <v>144</v>
      </c>
      <c r="F134" s="98"/>
      <c r="G134" s="99">
        <f t="shared" si="10"/>
        <v>0</v>
      </c>
      <c r="H134" s="91"/>
      <c r="J134" s="100"/>
      <c r="O134" s="100"/>
    </row>
    <row r="135" spans="1:15" ht="11.65" customHeight="1" x14ac:dyDescent="0.3">
      <c r="A135" s="118"/>
      <c r="B135" s="122"/>
      <c r="C135" s="93"/>
      <c r="D135" s="91"/>
      <c r="E135" s="91"/>
      <c r="F135" s="98"/>
      <c r="G135" s="99"/>
      <c r="H135" s="91"/>
      <c r="J135" s="100"/>
      <c r="O135" s="100"/>
    </row>
    <row r="136" spans="1:15" x14ac:dyDescent="0.3">
      <c r="A136" s="118">
        <v>1.1200000000000001</v>
      </c>
      <c r="B136" s="121" t="s">
        <v>283</v>
      </c>
      <c r="C136" s="93"/>
      <c r="D136" s="91"/>
      <c r="E136" s="91"/>
      <c r="F136" s="98"/>
      <c r="G136" s="99"/>
      <c r="H136" s="91"/>
      <c r="J136" s="100"/>
      <c r="O136" s="100"/>
    </row>
    <row r="137" spans="1:15" x14ac:dyDescent="0.3">
      <c r="A137" s="118" t="s">
        <v>284</v>
      </c>
      <c r="B137" s="105" t="s">
        <v>274</v>
      </c>
      <c r="C137" s="93"/>
      <c r="D137" s="91">
        <f>7*2.5</f>
        <v>17.5</v>
      </c>
      <c r="E137" s="91" t="s">
        <v>138</v>
      </c>
      <c r="F137" s="98"/>
      <c r="G137" s="99">
        <f t="shared" ref="G137:G140" si="11">F137*D137</f>
        <v>0</v>
      </c>
      <c r="H137" s="91"/>
      <c r="J137" s="100"/>
      <c r="O137" s="100"/>
    </row>
    <row r="138" spans="1:15" x14ac:dyDescent="0.3">
      <c r="A138" s="118" t="s">
        <v>285</v>
      </c>
      <c r="B138" s="105" t="s">
        <v>276</v>
      </c>
      <c r="D138" s="91">
        <f>D137</f>
        <v>17.5</v>
      </c>
      <c r="E138" s="91" t="s">
        <v>138</v>
      </c>
      <c r="F138" s="98"/>
      <c r="G138" s="99">
        <f t="shared" si="11"/>
        <v>0</v>
      </c>
      <c r="H138" s="91"/>
      <c r="O138" s="100"/>
    </row>
    <row r="139" spans="1:15" x14ac:dyDescent="0.3">
      <c r="A139" s="118" t="s">
        <v>286</v>
      </c>
      <c r="B139" s="105" t="s">
        <v>287</v>
      </c>
      <c r="D139" s="123">
        <v>1</v>
      </c>
      <c r="E139" s="91" t="s">
        <v>144</v>
      </c>
      <c r="F139" s="98"/>
      <c r="G139" s="99">
        <f t="shared" si="11"/>
        <v>0</v>
      </c>
      <c r="H139" s="91"/>
      <c r="O139" s="100"/>
    </row>
    <row r="140" spans="1:15" x14ac:dyDescent="0.3">
      <c r="A140" s="118" t="s">
        <v>288</v>
      </c>
      <c r="B140" s="105" t="s">
        <v>289</v>
      </c>
      <c r="C140" s="93"/>
      <c r="D140" s="91">
        <v>1</v>
      </c>
      <c r="E140" s="91" t="s">
        <v>144</v>
      </c>
      <c r="F140" s="98"/>
      <c r="G140" s="99">
        <f t="shared" si="11"/>
        <v>0</v>
      </c>
      <c r="H140" s="91"/>
      <c r="O140" s="100"/>
    </row>
    <row r="141" spans="1:15" ht="9" customHeight="1" x14ac:dyDescent="0.3">
      <c r="A141" s="118"/>
      <c r="B141" s="105"/>
      <c r="C141" s="93"/>
      <c r="D141" s="91"/>
      <c r="E141" s="91"/>
      <c r="F141" s="98"/>
      <c r="G141" s="99"/>
      <c r="H141" s="91"/>
      <c r="J141" s="114"/>
      <c r="O141" s="100"/>
    </row>
    <row r="142" spans="1:15" x14ac:dyDescent="0.3">
      <c r="A142" s="118">
        <v>1.1299999999999999</v>
      </c>
      <c r="B142" s="121" t="s">
        <v>290</v>
      </c>
      <c r="C142" s="93"/>
      <c r="D142" s="91"/>
      <c r="E142" s="91"/>
      <c r="F142" s="98"/>
      <c r="G142" s="99"/>
      <c r="H142" s="91"/>
      <c r="O142" s="100"/>
    </row>
    <row r="143" spans="1:15" x14ac:dyDescent="0.3">
      <c r="A143" s="118" t="s">
        <v>291</v>
      </c>
      <c r="B143" s="105" t="s">
        <v>292</v>
      </c>
      <c r="C143" s="93"/>
      <c r="D143" s="91">
        <v>6</v>
      </c>
      <c r="E143" s="91" t="s">
        <v>141</v>
      </c>
      <c r="F143" s="98"/>
      <c r="G143" s="99">
        <f t="shared" ref="G143:G151" si="12">F143*D143</f>
        <v>0</v>
      </c>
      <c r="H143" s="91"/>
      <c r="J143" s="116"/>
      <c r="O143" s="100"/>
    </row>
    <row r="144" spans="1:15" x14ac:dyDescent="0.3">
      <c r="A144" s="118" t="s">
        <v>293</v>
      </c>
      <c r="B144" s="105" t="s">
        <v>294</v>
      </c>
      <c r="C144" s="93"/>
      <c r="D144" s="91">
        <v>6</v>
      </c>
      <c r="E144" s="91" t="s">
        <v>141</v>
      </c>
      <c r="F144" s="98"/>
      <c r="G144" s="99">
        <f t="shared" si="12"/>
        <v>0</v>
      </c>
      <c r="H144" s="91"/>
      <c r="J144" s="116"/>
      <c r="O144" s="100"/>
    </row>
    <row r="145" spans="1:15" x14ac:dyDescent="0.3">
      <c r="A145" s="118" t="s">
        <v>295</v>
      </c>
      <c r="B145" s="105" t="s">
        <v>296</v>
      </c>
      <c r="C145" s="93"/>
      <c r="D145" s="91">
        <v>6</v>
      </c>
      <c r="E145" s="91" t="s">
        <v>141</v>
      </c>
      <c r="F145" s="98"/>
      <c r="G145" s="99">
        <f t="shared" si="12"/>
        <v>0</v>
      </c>
      <c r="H145" s="91"/>
      <c r="O145" s="100"/>
    </row>
    <row r="146" spans="1:15" x14ac:dyDescent="0.3">
      <c r="A146" s="118" t="s">
        <v>297</v>
      </c>
      <c r="B146" s="105" t="s">
        <v>298</v>
      </c>
      <c r="C146" s="93"/>
      <c r="D146" s="91">
        <v>6</v>
      </c>
      <c r="E146" s="91" t="s">
        <v>141</v>
      </c>
      <c r="F146" s="98"/>
      <c r="G146" s="99">
        <f t="shared" si="12"/>
        <v>0</v>
      </c>
      <c r="H146" s="91"/>
      <c r="O146" s="100"/>
    </row>
    <row r="147" spans="1:15" x14ac:dyDescent="0.3">
      <c r="A147" s="118" t="s">
        <v>299</v>
      </c>
      <c r="B147" s="105" t="s">
        <v>300</v>
      </c>
      <c r="C147" s="93"/>
      <c r="D147" s="115">
        <v>2</v>
      </c>
      <c r="E147" s="91" t="s">
        <v>141</v>
      </c>
      <c r="F147" s="98"/>
      <c r="G147" s="99">
        <f t="shared" si="12"/>
        <v>0</v>
      </c>
      <c r="H147" s="91"/>
      <c r="O147" s="100"/>
    </row>
    <row r="148" spans="1:15" x14ac:dyDescent="0.3">
      <c r="A148" s="118" t="s">
        <v>301</v>
      </c>
      <c r="B148" s="105" t="s">
        <v>302</v>
      </c>
      <c r="D148" s="91">
        <v>6</v>
      </c>
      <c r="E148" s="91" t="s">
        <v>141</v>
      </c>
      <c r="F148" s="98"/>
      <c r="G148" s="99">
        <f t="shared" si="12"/>
        <v>0</v>
      </c>
      <c r="H148" s="91"/>
      <c r="O148" s="100"/>
    </row>
    <row r="149" spans="1:15" x14ac:dyDescent="0.3">
      <c r="A149" s="118" t="s">
        <v>303</v>
      </c>
      <c r="B149" s="105" t="s">
        <v>304</v>
      </c>
      <c r="D149" s="91">
        <v>6</v>
      </c>
      <c r="E149" s="91" t="s">
        <v>141</v>
      </c>
      <c r="F149" s="98"/>
      <c r="G149" s="99">
        <f t="shared" si="12"/>
        <v>0</v>
      </c>
      <c r="H149" s="91"/>
      <c r="O149" s="100"/>
    </row>
    <row r="150" spans="1:15" x14ac:dyDescent="0.3">
      <c r="A150" s="118" t="s">
        <v>305</v>
      </c>
      <c r="B150" s="105" t="s">
        <v>306</v>
      </c>
      <c r="D150" s="91">
        <v>6</v>
      </c>
      <c r="E150" s="91" t="s">
        <v>141</v>
      </c>
      <c r="F150" s="98"/>
      <c r="G150" s="99">
        <f t="shared" si="12"/>
        <v>0</v>
      </c>
      <c r="H150" s="91"/>
      <c r="O150" s="100"/>
    </row>
    <row r="151" spans="1:15" x14ac:dyDescent="0.3">
      <c r="A151" s="118" t="s">
        <v>307</v>
      </c>
      <c r="B151" s="105" t="s">
        <v>308</v>
      </c>
      <c r="D151" s="123">
        <v>1</v>
      </c>
      <c r="E151" s="91" t="s">
        <v>144</v>
      </c>
      <c r="F151" s="98"/>
      <c r="G151" s="99">
        <f t="shared" si="12"/>
        <v>0</v>
      </c>
      <c r="H151" s="91"/>
      <c r="O151" s="100"/>
    </row>
    <row r="152" spans="1:15" ht="11.65" customHeight="1" x14ac:dyDescent="0.3">
      <c r="A152" s="118"/>
      <c r="B152" s="105"/>
      <c r="F152" s="98"/>
      <c r="G152" s="99"/>
      <c r="H152" s="91"/>
      <c r="O152" s="100"/>
    </row>
    <row r="153" spans="1:15" x14ac:dyDescent="0.3">
      <c r="A153" s="118">
        <v>1.1399999999999999</v>
      </c>
      <c r="B153" s="121" t="s">
        <v>309</v>
      </c>
      <c r="F153" s="98"/>
      <c r="G153" s="99"/>
      <c r="H153" s="91"/>
      <c r="O153" s="100"/>
    </row>
    <row r="154" spans="1:15" ht="15" customHeight="1" x14ac:dyDescent="0.3">
      <c r="A154" s="118" t="s">
        <v>310</v>
      </c>
      <c r="B154" s="105" t="s">
        <v>311</v>
      </c>
      <c r="D154" s="91">
        <v>2</v>
      </c>
      <c r="E154" s="91" t="s">
        <v>141</v>
      </c>
      <c r="F154" s="98"/>
      <c r="G154" s="99">
        <f t="shared" ref="G154:G162" si="13">F154*D154</f>
        <v>0</v>
      </c>
      <c r="H154" s="91"/>
      <c r="O154" s="100"/>
    </row>
    <row r="155" spans="1:15" x14ac:dyDescent="0.3">
      <c r="A155" s="118" t="s">
        <v>312</v>
      </c>
      <c r="B155" s="105" t="s">
        <v>313</v>
      </c>
      <c r="D155" s="91">
        <v>1</v>
      </c>
      <c r="E155" s="91" t="s">
        <v>141</v>
      </c>
      <c r="F155" s="98"/>
      <c r="G155" s="99">
        <f t="shared" si="13"/>
        <v>0</v>
      </c>
      <c r="H155" s="91"/>
      <c r="O155" s="100"/>
    </row>
    <row r="156" spans="1:15" x14ac:dyDescent="0.3">
      <c r="A156" s="118" t="s">
        <v>314</v>
      </c>
      <c r="B156" s="105" t="s">
        <v>315</v>
      </c>
      <c r="D156" s="91">
        <v>3</v>
      </c>
      <c r="E156" s="91" t="s">
        <v>141</v>
      </c>
      <c r="F156" s="98"/>
      <c r="G156" s="99">
        <f t="shared" si="13"/>
        <v>0</v>
      </c>
      <c r="H156" s="91"/>
      <c r="O156" s="100"/>
    </row>
    <row r="157" spans="1:15" x14ac:dyDescent="0.3">
      <c r="A157" s="118" t="s">
        <v>316</v>
      </c>
      <c r="B157" s="105" t="s">
        <v>317</v>
      </c>
      <c r="D157" s="91">
        <v>1</v>
      </c>
      <c r="E157" s="91" t="s">
        <v>144</v>
      </c>
      <c r="F157" s="98"/>
      <c r="G157" s="99">
        <f t="shared" si="13"/>
        <v>0</v>
      </c>
      <c r="H157" s="91"/>
      <c r="O157" s="100"/>
    </row>
    <row r="158" spans="1:15" x14ac:dyDescent="0.3">
      <c r="A158" s="118" t="s">
        <v>318</v>
      </c>
      <c r="B158" s="105" t="s">
        <v>319</v>
      </c>
      <c r="D158" s="91">
        <v>3</v>
      </c>
      <c r="E158" s="91" t="s">
        <v>141</v>
      </c>
      <c r="F158" s="98"/>
      <c r="G158" s="99">
        <f t="shared" si="13"/>
        <v>0</v>
      </c>
      <c r="H158" s="91"/>
      <c r="O158" s="100"/>
    </row>
    <row r="159" spans="1:15" x14ac:dyDescent="0.3">
      <c r="A159" s="118" t="s">
        <v>320</v>
      </c>
      <c r="B159" s="105" t="s">
        <v>321</v>
      </c>
      <c r="D159" s="91">
        <v>6</v>
      </c>
      <c r="E159" s="91" t="s">
        <v>141</v>
      </c>
      <c r="F159" s="98"/>
      <c r="G159" s="99">
        <f t="shared" si="13"/>
        <v>0</v>
      </c>
      <c r="H159" s="91"/>
      <c r="O159" s="100"/>
    </row>
    <row r="160" spans="1:15" x14ac:dyDescent="0.3">
      <c r="A160" s="118" t="s">
        <v>322</v>
      </c>
      <c r="B160" s="105" t="s">
        <v>323</v>
      </c>
      <c r="D160" s="91">
        <v>6</v>
      </c>
      <c r="E160" s="91" t="s">
        <v>141</v>
      </c>
      <c r="F160" s="98"/>
      <c r="G160" s="99">
        <f t="shared" si="13"/>
        <v>0</v>
      </c>
      <c r="H160" s="91"/>
      <c r="O160" s="100"/>
    </row>
    <row r="161" spans="1:15" x14ac:dyDescent="0.3">
      <c r="A161" s="118" t="s">
        <v>324</v>
      </c>
      <c r="B161" s="105" t="s">
        <v>325</v>
      </c>
      <c r="D161" s="91">
        <v>3</v>
      </c>
      <c r="E161" s="91" t="s">
        <v>141</v>
      </c>
      <c r="F161" s="98"/>
      <c r="G161" s="99">
        <f t="shared" si="13"/>
        <v>0</v>
      </c>
      <c r="H161" s="91"/>
      <c r="O161" s="100"/>
    </row>
    <row r="162" spans="1:15" ht="15" customHeight="1" x14ac:dyDescent="0.3">
      <c r="A162" s="118" t="s">
        <v>326</v>
      </c>
      <c r="B162" s="105" t="s">
        <v>327</v>
      </c>
      <c r="C162" s="93"/>
      <c r="D162" s="91">
        <v>3</v>
      </c>
      <c r="E162" s="91" t="s">
        <v>141</v>
      </c>
      <c r="F162" s="98"/>
      <c r="G162" s="99">
        <f t="shared" si="13"/>
        <v>0</v>
      </c>
      <c r="H162" s="91"/>
      <c r="O162" s="100"/>
    </row>
    <row r="163" spans="1:15" ht="12" customHeight="1" x14ac:dyDescent="0.3">
      <c r="A163" s="118"/>
      <c r="B163" s="105"/>
      <c r="C163" s="93"/>
      <c r="D163" s="91"/>
      <c r="E163" s="91"/>
      <c r="F163" s="98"/>
      <c r="G163" s="99"/>
      <c r="H163" s="91"/>
      <c r="O163" s="100"/>
    </row>
    <row r="164" spans="1:15" x14ac:dyDescent="0.3">
      <c r="A164" s="91"/>
      <c r="B164" s="90"/>
      <c r="C164" s="93"/>
      <c r="D164" s="91"/>
      <c r="E164" s="91"/>
      <c r="F164" s="88" t="s">
        <v>0</v>
      </c>
      <c r="G164" s="110">
        <f>SUM(G123:G162)</f>
        <v>0</v>
      </c>
      <c r="H164" s="91"/>
      <c r="J164" s="100"/>
      <c r="K164" s="100"/>
    </row>
    <row r="165" spans="1:15" ht="10.5" customHeight="1" x14ac:dyDescent="0.3">
      <c r="A165" s="91"/>
      <c r="B165" s="119"/>
      <c r="C165" s="93"/>
      <c r="D165" s="91"/>
      <c r="E165" s="91"/>
      <c r="F165" s="88"/>
      <c r="G165" s="95"/>
      <c r="H165" s="91"/>
    </row>
    <row r="166" spans="1:15" x14ac:dyDescent="0.3">
      <c r="A166" s="82"/>
      <c r="B166" s="83"/>
      <c r="C166" s="83"/>
      <c r="D166" s="84"/>
      <c r="E166" s="83"/>
      <c r="F166" s="83"/>
      <c r="G166" s="83"/>
      <c r="H166" s="83"/>
    </row>
    <row r="167" spans="1:15" x14ac:dyDescent="0.3">
      <c r="A167" s="91"/>
      <c r="B167" s="90"/>
      <c r="C167" s="93"/>
      <c r="D167" s="91"/>
      <c r="E167" s="91"/>
      <c r="F167" s="91"/>
      <c r="G167" s="95"/>
      <c r="H167" s="91"/>
    </row>
    <row r="168" spans="1:15" x14ac:dyDescent="0.3">
      <c r="A168" s="88"/>
      <c r="B168" s="89" t="str">
        <f>B127</f>
        <v>Priority 1 Repairs (continued)</v>
      </c>
      <c r="C168" s="90"/>
      <c r="D168" s="88" t="s">
        <v>12</v>
      </c>
      <c r="E168" s="88" t="s">
        <v>128</v>
      </c>
      <c r="F168" s="88" t="s">
        <v>13</v>
      </c>
      <c r="G168" s="88" t="s">
        <v>129</v>
      </c>
      <c r="H168" s="91"/>
    </row>
    <row r="169" spans="1:15" x14ac:dyDescent="0.3">
      <c r="A169" s="91"/>
      <c r="B169" s="90"/>
      <c r="C169" s="93"/>
      <c r="D169" s="91"/>
      <c r="E169" s="91"/>
      <c r="F169" s="91"/>
      <c r="G169" s="95"/>
      <c r="H169" s="91"/>
    </row>
    <row r="170" spans="1:15" x14ac:dyDescent="0.3">
      <c r="A170" s="91">
        <v>1.1499999999999999</v>
      </c>
      <c r="B170" s="121" t="s">
        <v>328</v>
      </c>
      <c r="C170" s="93"/>
      <c r="D170" s="91"/>
      <c r="E170" s="91"/>
      <c r="F170" s="91"/>
      <c r="G170" s="95"/>
      <c r="H170" s="91"/>
    </row>
    <row r="171" spans="1:15" ht="16.149999999999999" customHeight="1" x14ac:dyDescent="0.3">
      <c r="A171" s="91" t="s">
        <v>329</v>
      </c>
      <c r="B171" s="105" t="s">
        <v>330</v>
      </c>
      <c r="C171" s="93"/>
      <c r="D171" s="91">
        <v>1</v>
      </c>
      <c r="E171" s="91" t="s">
        <v>144</v>
      </c>
      <c r="F171" s="98"/>
      <c r="G171" s="99">
        <f t="shared" ref="G171:G173" si="14">F171*D171</f>
        <v>0</v>
      </c>
      <c r="H171" s="91"/>
    </row>
    <row r="172" spans="1:15" x14ac:dyDescent="0.3">
      <c r="A172" s="118" t="s">
        <v>331</v>
      </c>
      <c r="B172" s="105" t="s">
        <v>332</v>
      </c>
      <c r="C172" s="93"/>
      <c r="D172" s="91">
        <v>1</v>
      </c>
      <c r="E172" s="91" t="s">
        <v>144</v>
      </c>
      <c r="F172" s="98"/>
      <c r="G172" s="99">
        <f t="shared" si="14"/>
        <v>0</v>
      </c>
      <c r="H172" s="91"/>
    </row>
    <row r="173" spans="1:15" x14ac:dyDescent="0.3">
      <c r="A173" s="118" t="s">
        <v>333</v>
      </c>
      <c r="B173" s="105" t="s">
        <v>334</v>
      </c>
      <c r="C173" s="93"/>
      <c r="D173" s="91">
        <v>1</v>
      </c>
      <c r="E173" s="91" t="s">
        <v>141</v>
      </c>
      <c r="F173" s="98"/>
      <c r="G173" s="99">
        <f t="shared" si="14"/>
        <v>0</v>
      </c>
      <c r="H173" s="91"/>
    </row>
    <row r="174" spans="1:15" x14ac:dyDescent="0.3">
      <c r="A174" s="118"/>
      <c r="B174" s="105"/>
      <c r="C174" s="93"/>
      <c r="D174" s="91"/>
      <c r="E174" s="91"/>
      <c r="F174" s="98"/>
      <c r="G174" s="99"/>
      <c r="H174" s="91"/>
    </row>
    <row r="175" spans="1:15" x14ac:dyDescent="0.3">
      <c r="A175" s="118">
        <v>1.1599999999999999</v>
      </c>
      <c r="B175" s="121" t="s">
        <v>290</v>
      </c>
      <c r="F175" s="98"/>
      <c r="G175" s="99"/>
      <c r="H175" s="91"/>
    </row>
    <row r="176" spans="1:15" x14ac:dyDescent="0.3">
      <c r="A176" s="118" t="s">
        <v>335</v>
      </c>
      <c r="B176" s="105" t="s">
        <v>336</v>
      </c>
      <c r="D176" s="91">
        <v>4</v>
      </c>
      <c r="E176" s="91" t="s">
        <v>141</v>
      </c>
      <c r="F176" s="98"/>
      <c r="G176" s="99">
        <f t="shared" ref="G176:G182" si="15">F176*D176</f>
        <v>0</v>
      </c>
      <c r="H176" s="91"/>
    </row>
    <row r="177" spans="1:8" x14ac:dyDescent="0.3">
      <c r="A177" s="118" t="s">
        <v>337</v>
      </c>
      <c r="B177" s="105" t="s">
        <v>338</v>
      </c>
      <c r="C177" s="93"/>
      <c r="D177" s="91">
        <v>4</v>
      </c>
      <c r="E177" s="91" t="s">
        <v>141</v>
      </c>
      <c r="F177" s="98"/>
      <c r="G177" s="99">
        <f t="shared" si="15"/>
        <v>0</v>
      </c>
      <c r="H177" s="91"/>
    </row>
    <row r="178" spans="1:8" x14ac:dyDescent="0.3">
      <c r="A178" s="118" t="s">
        <v>339</v>
      </c>
      <c r="B178" s="105" t="s">
        <v>296</v>
      </c>
      <c r="C178" s="93"/>
      <c r="D178" s="91">
        <v>4</v>
      </c>
      <c r="E178" s="91" t="s">
        <v>141</v>
      </c>
      <c r="F178" s="98"/>
      <c r="G178" s="99">
        <f t="shared" si="15"/>
        <v>0</v>
      </c>
      <c r="H178" s="91"/>
    </row>
    <row r="179" spans="1:8" x14ac:dyDescent="0.3">
      <c r="A179" s="118" t="s">
        <v>340</v>
      </c>
      <c r="B179" s="105" t="s">
        <v>298</v>
      </c>
      <c r="C179" s="93"/>
      <c r="D179" s="91">
        <v>4</v>
      </c>
      <c r="E179" s="91" t="s">
        <v>141</v>
      </c>
      <c r="F179" s="98"/>
      <c r="G179" s="99">
        <f t="shared" si="15"/>
        <v>0</v>
      </c>
      <c r="H179" s="91"/>
    </row>
    <row r="180" spans="1:8" x14ac:dyDescent="0.3">
      <c r="A180" s="118" t="s">
        <v>341</v>
      </c>
      <c r="B180" s="105" t="s">
        <v>300</v>
      </c>
      <c r="C180" s="93"/>
      <c r="D180" s="91">
        <v>2</v>
      </c>
      <c r="E180" s="91" t="s">
        <v>141</v>
      </c>
      <c r="F180" s="98"/>
      <c r="G180" s="99">
        <f t="shared" si="15"/>
        <v>0</v>
      </c>
      <c r="H180" s="91"/>
    </row>
    <row r="181" spans="1:8" x14ac:dyDescent="0.3">
      <c r="A181" s="118" t="s">
        <v>342</v>
      </c>
      <c r="B181" s="105" t="s">
        <v>343</v>
      </c>
      <c r="C181" s="93"/>
      <c r="D181" s="91">
        <v>4</v>
      </c>
      <c r="E181" s="91" t="s">
        <v>141</v>
      </c>
      <c r="F181" s="98"/>
      <c r="G181" s="99">
        <f t="shared" si="15"/>
        <v>0</v>
      </c>
      <c r="H181" s="91"/>
    </row>
    <row r="182" spans="1:8" x14ac:dyDescent="0.3">
      <c r="A182" s="118" t="s">
        <v>344</v>
      </c>
      <c r="B182" s="105" t="s">
        <v>345</v>
      </c>
      <c r="C182" s="93"/>
      <c r="D182" s="91">
        <v>1</v>
      </c>
      <c r="E182" s="91" t="s">
        <v>144</v>
      </c>
      <c r="F182" s="98"/>
      <c r="G182" s="99">
        <f t="shared" si="15"/>
        <v>0</v>
      </c>
      <c r="H182" s="91"/>
    </row>
    <row r="183" spans="1:8" x14ac:dyDescent="0.3">
      <c r="A183" s="118"/>
      <c r="B183" s="105"/>
      <c r="C183" s="93"/>
      <c r="D183" s="91"/>
      <c r="E183" s="91"/>
      <c r="F183" s="98"/>
      <c r="G183" s="99"/>
      <c r="H183" s="91"/>
    </row>
    <row r="184" spans="1:8" x14ac:dyDescent="0.3">
      <c r="A184" s="118">
        <v>1.17</v>
      </c>
      <c r="B184" s="121" t="s">
        <v>346</v>
      </c>
      <c r="C184" s="93"/>
      <c r="D184" s="115"/>
      <c r="E184" s="91"/>
      <c r="F184" s="98"/>
      <c r="G184" s="99"/>
      <c r="H184" s="91"/>
    </row>
    <row r="185" spans="1:8" ht="15" customHeight="1" x14ac:dyDescent="0.3">
      <c r="A185" s="118" t="s">
        <v>347</v>
      </c>
      <c r="B185" s="105" t="s">
        <v>348</v>
      </c>
      <c r="D185" s="91">
        <v>2</v>
      </c>
      <c r="E185" s="91" t="s">
        <v>141</v>
      </c>
      <c r="F185" s="98"/>
      <c r="G185" s="99">
        <f t="shared" ref="G185:G189" si="16">F185*D185</f>
        <v>0</v>
      </c>
      <c r="H185" s="91"/>
    </row>
    <row r="186" spans="1:8" x14ac:dyDescent="0.3">
      <c r="A186" s="118" t="s">
        <v>349</v>
      </c>
      <c r="B186" s="105" t="s">
        <v>350</v>
      </c>
      <c r="D186" s="91">
        <v>1</v>
      </c>
      <c r="E186" s="91" t="s">
        <v>144</v>
      </c>
      <c r="F186" s="98"/>
      <c r="G186" s="99">
        <f t="shared" si="16"/>
        <v>0</v>
      </c>
      <c r="H186" s="91"/>
    </row>
    <row r="187" spans="1:8" x14ac:dyDescent="0.3">
      <c r="A187" s="118" t="s">
        <v>351</v>
      </c>
      <c r="B187" s="105" t="s">
        <v>352</v>
      </c>
      <c r="D187" s="91">
        <v>2</v>
      </c>
      <c r="E187" s="91" t="s">
        <v>141</v>
      </c>
      <c r="F187" s="98"/>
      <c r="G187" s="99">
        <f t="shared" si="16"/>
        <v>0</v>
      </c>
      <c r="H187" s="91"/>
    </row>
    <row r="188" spans="1:8" x14ac:dyDescent="0.3">
      <c r="A188" s="118" t="s">
        <v>353</v>
      </c>
      <c r="B188" s="105" t="s">
        <v>354</v>
      </c>
      <c r="D188" s="91">
        <v>8</v>
      </c>
      <c r="E188" s="91" t="s">
        <v>141</v>
      </c>
      <c r="F188" s="98"/>
      <c r="G188" s="99">
        <f t="shared" si="16"/>
        <v>0</v>
      </c>
      <c r="H188" s="91"/>
    </row>
    <row r="189" spans="1:8" x14ac:dyDescent="0.3">
      <c r="A189" s="118" t="s">
        <v>355</v>
      </c>
      <c r="B189" s="105" t="s">
        <v>356</v>
      </c>
      <c r="D189" s="91">
        <v>1</v>
      </c>
      <c r="E189" s="91" t="s">
        <v>144</v>
      </c>
      <c r="F189" s="98"/>
      <c r="G189" s="99">
        <f t="shared" si="16"/>
        <v>0</v>
      </c>
      <c r="H189" s="91"/>
    </row>
    <row r="190" spans="1:8" x14ac:dyDescent="0.3">
      <c r="A190" s="118"/>
      <c r="B190" s="105"/>
      <c r="D190" s="91"/>
      <c r="E190" s="91"/>
      <c r="F190" s="98"/>
      <c r="G190" s="99"/>
      <c r="H190" s="91"/>
    </row>
    <row r="191" spans="1:8" x14ac:dyDescent="0.3">
      <c r="A191" s="118">
        <v>1.18</v>
      </c>
      <c r="B191" s="121" t="s">
        <v>309</v>
      </c>
      <c r="C191" s="93"/>
      <c r="D191" s="91"/>
      <c r="E191" s="91"/>
      <c r="F191" s="98"/>
      <c r="G191" s="99"/>
      <c r="H191" s="91"/>
    </row>
    <row r="192" spans="1:8" x14ac:dyDescent="0.3">
      <c r="A192" s="118" t="s">
        <v>357</v>
      </c>
      <c r="B192" s="105" t="s">
        <v>358</v>
      </c>
      <c r="C192" s="93"/>
      <c r="D192" s="91">
        <v>2</v>
      </c>
      <c r="E192" s="91" t="s">
        <v>141</v>
      </c>
      <c r="F192" s="98"/>
      <c r="G192" s="99">
        <f t="shared" ref="G192:G198" si="17">F192*D192</f>
        <v>0</v>
      </c>
      <c r="H192" s="91"/>
    </row>
    <row r="193" spans="1:8" ht="30" x14ac:dyDescent="0.3">
      <c r="A193" s="118" t="s">
        <v>359</v>
      </c>
      <c r="B193" s="105" t="s">
        <v>360</v>
      </c>
      <c r="C193" s="93"/>
      <c r="D193" s="91">
        <v>1</v>
      </c>
      <c r="E193" s="91" t="s">
        <v>144</v>
      </c>
      <c r="F193" s="98"/>
      <c r="G193" s="99">
        <f t="shared" si="17"/>
        <v>0</v>
      </c>
      <c r="H193" s="91"/>
    </row>
    <row r="194" spans="1:8" x14ac:dyDescent="0.3">
      <c r="A194" s="118" t="s">
        <v>361</v>
      </c>
      <c r="B194" s="105" t="s">
        <v>362</v>
      </c>
      <c r="C194" s="93"/>
      <c r="D194" s="91">
        <v>4</v>
      </c>
      <c r="E194" s="91" t="s">
        <v>141</v>
      </c>
      <c r="F194" s="98"/>
      <c r="G194" s="99">
        <f t="shared" si="17"/>
        <v>0</v>
      </c>
      <c r="H194" s="91"/>
    </row>
    <row r="195" spans="1:8" x14ac:dyDescent="0.3">
      <c r="A195" s="118" t="s">
        <v>363</v>
      </c>
      <c r="B195" s="105" t="s">
        <v>364</v>
      </c>
      <c r="C195" s="93"/>
      <c r="D195" s="91">
        <v>2</v>
      </c>
      <c r="E195" s="91" t="s">
        <v>141</v>
      </c>
      <c r="F195" s="98"/>
      <c r="G195" s="99">
        <f t="shared" si="17"/>
        <v>0</v>
      </c>
      <c r="H195" s="91"/>
    </row>
    <row r="196" spans="1:8" ht="15" customHeight="1" x14ac:dyDescent="0.3">
      <c r="A196" s="118" t="s">
        <v>365</v>
      </c>
      <c r="B196" s="105" t="s">
        <v>366</v>
      </c>
      <c r="C196" s="93"/>
      <c r="D196" s="91">
        <v>4</v>
      </c>
      <c r="E196" s="91" t="s">
        <v>141</v>
      </c>
      <c r="F196" s="98"/>
      <c r="G196" s="99">
        <f t="shared" si="17"/>
        <v>0</v>
      </c>
      <c r="H196" s="91"/>
    </row>
    <row r="197" spans="1:8" ht="15" customHeight="1" x14ac:dyDescent="0.3">
      <c r="A197" s="118" t="s">
        <v>367</v>
      </c>
      <c r="B197" s="105" t="s">
        <v>327</v>
      </c>
      <c r="C197" s="93"/>
      <c r="D197" s="91">
        <v>1</v>
      </c>
      <c r="E197" s="91" t="s">
        <v>144</v>
      </c>
      <c r="F197" s="98"/>
      <c r="G197" s="99">
        <f t="shared" si="17"/>
        <v>0</v>
      </c>
      <c r="H197" s="91"/>
    </row>
    <row r="198" spans="1:8" x14ac:dyDescent="0.3">
      <c r="A198" s="118" t="s">
        <v>368</v>
      </c>
      <c r="B198" s="105" t="s">
        <v>369</v>
      </c>
      <c r="C198" s="93"/>
      <c r="D198" s="91">
        <v>2</v>
      </c>
      <c r="E198" s="91" t="s">
        <v>141</v>
      </c>
      <c r="F198" s="98"/>
      <c r="G198" s="99">
        <f t="shared" si="17"/>
        <v>0</v>
      </c>
      <c r="H198" s="91"/>
    </row>
    <row r="199" spans="1:8" x14ac:dyDescent="0.3">
      <c r="A199" s="91"/>
      <c r="B199" s="105"/>
      <c r="C199" s="93"/>
      <c r="D199" s="91"/>
      <c r="E199" s="91"/>
      <c r="F199" s="91"/>
      <c r="G199" s="91"/>
      <c r="H199" s="91"/>
    </row>
    <row r="200" spans="1:8" x14ac:dyDescent="0.3">
      <c r="A200" s="91"/>
      <c r="B200" s="90"/>
      <c r="C200" s="93"/>
      <c r="D200" s="91"/>
      <c r="E200" s="91"/>
      <c r="F200" s="88" t="s">
        <v>0</v>
      </c>
      <c r="G200" s="110">
        <f>SUM(G164:G199)</f>
        <v>0</v>
      </c>
      <c r="H200" s="91"/>
    </row>
    <row r="201" spans="1:8" x14ac:dyDescent="0.3">
      <c r="A201" s="91"/>
      <c r="B201" s="119"/>
      <c r="C201" s="93"/>
      <c r="D201" s="91"/>
      <c r="E201" s="91"/>
      <c r="F201" s="88"/>
      <c r="G201" s="95"/>
      <c r="H201" s="91"/>
    </row>
    <row r="202" spans="1:8" x14ac:dyDescent="0.3">
      <c r="A202" s="82"/>
      <c r="B202" s="83"/>
      <c r="C202" s="83"/>
      <c r="D202" s="84"/>
      <c r="E202" s="83"/>
      <c r="F202" s="83"/>
      <c r="G202" s="83"/>
      <c r="H202" s="83"/>
    </row>
    <row r="203" spans="1:8" x14ac:dyDescent="0.3">
      <c r="A203" s="91"/>
      <c r="B203" s="90"/>
      <c r="C203" s="93"/>
      <c r="D203" s="91"/>
      <c r="E203" s="91"/>
      <c r="F203" s="91"/>
      <c r="G203" s="95"/>
      <c r="H203" s="91"/>
    </row>
    <row r="204" spans="1:8" x14ac:dyDescent="0.3">
      <c r="A204" s="88"/>
      <c r="B204" s="89" t="str">
        <f>B168</f>
        <v>Priority 1 Repairs (continued)</v>
      </c>
      <c r="C204" s="90"/>
      <c r="D204" s="88" t="s">
        <v>12</v>
      </c>
      <c r="E204" s="88" t="s">
        <v>128</v>
      </c>
      <c r="F204" s="88" t="s">
        <v>13</v>
      </c>
      <c r="G204" s="88" t="s">
        <v>129</v>
      </c>
      <c r="H204" s="91"/>
    </row>
    <row r="205" spans="1:8" x14ac:dyDescent="0.3">
      <c r="A205" s="91"/>
      <c r="B205" s="90"/>
      <c r="C205" s="93"/>
      <c r="D205" s="91"/>
      <c r="E205" s="91"/>
      <c r="F205" s="91"/>
      <c r="G205" s="95"/>
      <c r="H205" s="91"/>
    </row>
    <row r="206" spans="1:8" x14ac:dyDescent="0.3">
      <c r="A206" s="118"/>
      <c r="B206" s="105"/>
      <c r="C206" s="93"/>
      <c r="D206" s="91"/>
      <c r="E206" s="91"/>
      <c r="F206" s="91"/>
      <c r="G206" s="95"/>
      <c r="H206" s="91"/>
    </row>
    <row r="207" spans="1:8" x14ac:dyDescent="0.3">
      <c r="A207" s="118">
        <v>1.19</v>
      </c>
      <c r="B207" s="121" t="s">
        <v>328</v>
      </c>
      <c r="C207" s="93"/>
      <c r="D207" s="91"/>
      <c r="E207" s="91"/>
      <c r="F207" s="91"/>
      <c r="G207" s="99"/>
      <c r="H207" s="91"/>
    </row>
    <row r="208" spans="1:8" ht="15" customHeight="1" x14ac:dyDescent="0.3">
      <c r="A208" s="118" t="s">
        <v>370</v>
      </c>
      <c r="B208" s="105" t="s">
        <v>330</v>
      </c>
      <c r="C208" s="93"/>
      <c r="D208" s="91">
        <v>1</v>
      </c>
      <c r="E208" s="91" t="s">
        <v>144</v>
      </c>
      <c r="F208" s="98"/>
      <c r="G208" s="99">
        <f t="shared" ref="G208:G210" si="18">F208*D208</f>
        <v>0</v>
      </c>
      <c r="H208" s="91"/>
    </row>
    <row r="209" spans="1:8" x14ac:dyDescent="0.3">
      <c r="A209" s="118" t="s">
        <v>371</v>
      </c>
      <c r="B209" s="105" t="s">
        <v>332</v>
      </c>
      <c r="C209" s="93"/>
      <c r="D209" s="91">
        <v>1</v>
      </c>
      <c r="E209" s="91" t="s">
        <v>144</v>
      </c>
      <c r="F209" s="98"/>
      <c r="G209" s="99">
        <f t="shared" si="18"/>
        <v>0</v>
      </c>
      <c r="H209" s="91"/>
    </row>
    <row r="210" spans="1:8" x14ac:dyDescent="0.3">
      <c r="A210" s="118" t="s">
        <v>372</v>
      </c>
      <c r="B210" s="105" t="s">
        <v>334</v>
      </c>
      <c r="C210" s="93"/>
      <c r="D210" s="91">
        <v>1</v>
      </c>
      <c r="E210" s="91" t="s">
        <v>141</v>
      </c>
      <c r="F210" s="98"/>
      <c r="G210" s="99">
        <f t="shared" si="18"/>
        <v>0</v>
      </c>
      <c r="H210" s="91"/>
    </row>
    <row r="211" spans="1:8" x14ac:dyDescent="0.3">
      <c r="A211" s="91"/>
      <c r="B211" s="105"/>
      <c r="C211" s="93"/>
      <c r="D211" s="91"/>
      <c r="E211" s="91"/>
      <c r="F211" s="98"/>
      <c r="G211" s="99"/>
      <c r="H211" s="91"/>
    </row>
    <row r="212" spans="1:8" x14ac:dyDescent="0.3">
      <c r="A212" s="118"/>
      <c r="B212" s="105"/>
      <c r="C212" s="93"/>
      <c r="D212" s="91"/>
      <c r="E212" s="91"/>
      <c r="F212" s="91"/>
      <c r="G212" s="99"/>
      <c r="H212" s="91"/>
    </row>
    <row r="213" spans="1:8" x14ac:dyDescent="0.3">
      <c r="A213" s="118"/>
      <c r="B213" s="105"/>
      <c r="C213" s="93"/>
      <c r="D213" s="91"/>
      <c r="E213" s="91"/>
      <c r="F213" s="91"/>
      <c r="G213" s="99"/>
      <c r="H213" s="91"/>
    </row>
    <row r="214" spans="1:8" x14ac:dyDescent="0.3">
      <c r="A214" s="118"/>
      <c r="B214" s="105"/>
      <c r="C214" s="93"/>
      <c r="D214" s="91"/>
      <c r="E214" s="91"/>
      <c r="F214" s="91"/>
      <c r="G214" s="95"/>
      <c r="H214" s="91"/>
    </row>
    <row r="215" spans="1:8" x14ac:dyDescent="0.3">
      <c r="A215" s="118"/>
      <c r="B215" s="105"/>
      <c r="C215" s="93"/>
      <c r="D215" s="91"/>
      <c r="E215" s="91"/>
      <c r="F215" s="91"/>
      <c r="G215" s="95"/>
      <c r="H215" s="91"/>
    </row>
    <row r="216" spans="1:8" x14ac:dyDescent="0.3">
      <c r="A216" s="118"/>
      <c r="B216" s="105"/>
      <c r="C216" s="93"/>
      <c r="D216" s="91"/>
      <c r="E216" s="91"/>
      <c r="F216" s="91"/>
      <c r="G216" s="95"/>
      <c r="H216" s="91"/>
    </row>
    <row r="217" spans="1:8" x14ac:dyDescent="0.3">
      <c r="A217" s="118"/>
      <c r="B217" s="105"/>
      <c r="C217" s="93"/>
      <c r="D217" s="91"/>
      <c r="E217" s="91"/>
      <c r="F217" s="91"/>
      <c r="G217" s="95"/>
      <c r="H217" s="91"/>
    </row>
    <row r="218" spans="1:8" x14ac:dyDescent="0.3">
      <c r="A218" s="118"/>
      <c r="B218" s="105"/>
      <c r="C218" s="93"/>
      <c r="D218" s="91"/>
      <c r="E218" s="91"/>
      <c r="F218" s="91"/>
      <c r="G218" s="95"/>
      <c r="H218" s="91"/>
    </row>
    <row r="219" spans="1:8" x14ac:dyDescent="0.3">
      <c r="A219" s="118"/>
      <c r="B219" s="105"/>
      <c r="C219" s="93"/>
      <c r="D219" s="91"/>
      <c r="E219" s="91"/>
      <c r="F219" s="91"/>
      <c r="G219" s="95"/>
      <c r="H219" s="91"/>
    </row>
    <row r="220" spans="1:8" x14ac:dyDescent="0.3">
      <c r="A220" s="118"/>
      <c r="B220" s="105"/>
      <c r="C220" s="93"/>
      <c r="D220" s="91"/>
      <c r="E220" s="91"/>
      <c r="F220" s="91"/>
      <c r="G220" s="95"/>
      <c r="H220" s="91"/>
    </row>
    <row r="221" spans="1:8" x14ac:dyDescent="0.3">
      <c r="A221" s="118"/>
      <c r="B221" s="105"/>
      <c r="C221" s="93"/>
      <c r="D221" s="91"/>
      <c r="E221" s="91"/>
      <c r="F221" s="91"/>
      <c r="G221" s="95"/>
      <c r="H221" s="91"/>
    </row>
    <row r="222" spans="1:8" x14ac:dyDescent="0.3">
      <c r="A222" s="118"/>
      <c r="B222" s="105"/>
      <c r="C222" s="93"/>
      <c r="D222" s="91"/>
      <c r="E222" s="91"/>
      <c r="F222" s="91"/>
      <c r="G222" s="95"/>
      <c r="H222" s="91"/>
    </row>
    <row r="223" spans="1:8" x14ac:dyDescent="0.3">
      <c r="A223" s="118"/>
      <c r="B223" s="105"/>
      <c r="C223" s="93"/>
      <c r="D223" s="91"/>
      <c r="E223" s="91"/>
      <c r="F223" s="91"/>
      <c r="G223" s="95"/>
      <c r="H223" s="91"/>
    </row>
    <row r="224" spans="1:8" x14ac:dyDescent="0.3">
      <c r="A224" s="118"/>
      <c r="B224" s="105"/>
      <c r="C224" s="93"/>
      <c r="D224" s="91"/>
      <c r="E224" s="91"/>
      <c r="F224" s="91"/>
      <c r="G224" s="95"/>
      <c r="H224" s="91"/>
    </row>
    <row r="225" spans="1:8" x14ac:dyDescent="0.3">
      <c r="A225" s="118"/>
      <c r="B225" s="105"/>
      <c r="C225" s="93"/>
      <c r="D225" s="91"/>
      <c r="E225" s="91"/>
      <c r="F225" s="91"/>
      <c r="G225" s="95"/>
      <c r="H225" s="91"/>
    </row>
    <row r="226" spans="1:8" x14ac:dyDescent="0.3">
      <c r="A226" s="118"/>
      <c r="B226" s="121"/>
      <c r="H226" s="91"/>
    </row>
    <row r="227" spans="1:8" x14ac:dyDescent="0.3">
      <c r="A227" s="118"/>
      <c r="B227" s="121"/>
      <c r="H227" s="91"/>
    </row>
    <row r="228" spans="1:8" x14ac:dyDescent="0.3">
      <c r="A228" s="118"/>
      <c r="B228" s="105"/>
      <c r="C228" s="93"/>
      <c r="D228" s="91"/>
      <c r="E228" s="91"/>
      <c r="F228" s="91"/>
      <c r="G228" s="95"/>
      <c r="H228" s="91"/>
    </row>
    <row r="229" spans="1:8" x14ac:dyDescent="0.3">
      <c r="A229" s="118"/>
      <c r="B229" s="105"/>
      <c r="C229" s="93"/>
      <c r="D229" s="91"/>
      <c r="E229" s="91"/>
      <c r="F229" s="91"/>
      <c r="G229" s="95"/>
      <c r="H229" s="91"/>
    </row>
    <row r="230" spans="1:8" x14ac:dyDescent="0.3">
      <c r="A230" s="118"/>
      <c r="B230" s="105"/>
      <c r="C230" s="93"/>
      <c r="D230" s="91"/>
      <c r="E230" s="91"/>
      <c r="F230" s="91"/>
      <c r="G230" s="95"/>
      <c r="H230" s="91"/>
    </row>
    <row r="231" spans="1:8" x14ac:dyDescent="0.3">
      <c r="A231" s="118"/>
      <c r="B231" s="105"/>
      <c r="C231" s="93"/>
      <c r="D231" s="91"/>
      <c r="E231" s="91"/>
      <c r="F231" s="91"/>
      <c r="G231" s="95"/>
      <c r="H231" s="91"/>
    </row>
    <row r="232" spans="1:8" x14ac:dyDescent="0.3">
      <c r="A232" s="118"/>
      <c r="B232" s="105"/>
      <c r="H232" s="91"/>
    </row>
    <row r="233" spans="1:8" x14ac:dyDescent="0.3">
      <c r="A233" s="118"/>
      <c r="B233" s="105"/>
      <c r="H233" s="91"/>
    </row>
    <row r="234" spans="1:8" x14ac:dyDescent="0.3">
      <c r="A234" s="118"/>
      <c r="B234" s="105"/>
      <c r="H234" s="91"/>
    </row>
    <row r="235" spans="1:8" x14ac:dyDescent="0.3">
      <c r="A235" s="118"/>
      <c r="B235" s="105"/>
      <c r="H235" s="91"/>
    </row>
    <row r="236" spans="1:8" x14ac:dyDescent="0.3">
      <c r="A236" s="118"/>
      <c r="B236" s="105"/>
      <c r="H236" s="91"/>
    </row>
    <row r="237" spans="1:8" x14ac:dyDescent="0.3">
      <c r="A237" s="118"/>
      <c r="B237" s="105"/>
      <c r="H237" s="91"/>
    </row>
    <row r="238" spans="1:8" x14ac:dyDescent="0.3">
      <c r="A238" s="91"/>
      <c r="B238" s="105"/>
      <c r="C238" s="93"/>
      <c r="D238" s="91"/>
      <c r="E238" s="91"/>
      <c r="F238" s="91"/>
      <c r="G238" s="91"/>
      <c r="H238" s="91"/>
    </row>
    <row r="239" spans="1:8" x14ac:dyDescent="0.3">
      <c r="A239" s="91"/>
      <c r="B239" s="90"/>
      <c r="C239" s="93"/>
      <c r="D239" s="91"/>
      <c r="E239" s="91"/>
      <c r="F239" s="88" t="s">
        <v>0</v>
      </c>
      <c r="G239" s="110">
        <f>SUM(G200:G238)</f>
        <v>0</v>
      </c>
      <c r="H239" s="91"/>
    </row>
    <row r="240" spans="1:8" x14ac:dyDescent="0.3">
      <c r="A240" s="91"/>
      <c r="B240" s="119"/>
      <c r="C240" s="93"/>
      <c r="D240" s="91"/>
      <c r="E240" s="91"/>
      <c r="F240" s="88"/>
      <c r="G240" s="95"/>
      <c r="H240" s="91"/>
    </row>
  </sheetData>
  <mergeCells count="1">
    <mergeCell ref="A7:B7"/>
  </mergeCells>
  <pageMargins left="0.23622047244094491" right="0.23622047244094491" top="0.74803149606299213" bottom="0.74803149606299213" header="0" footer="0.31496062992125984"/>
  <pageSetup paperSize="9" scale="97" fitToHeight="0" orientation="portrait" r:id="rId1"/>
  <rowBreaks count="3" manualBreakCount="3">
    <brk id="39" max="7" man="1"/>
    <brk id="63" max="7" man="1"/>
    <brk id="88" max="7" man="1"/>
  </rowBreaks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A774A8-8C0B-4A0D-B40F-4807B200D5B4}">
  <dimension ref="A1:S296"/>
  <sheetViews>
    <sheetView view="pageBreakPreview" zoomScaleNormal="100" zoomScaleSheetLayoutView="100" workbookViewId="0">
      <selection activeCell="B34" sqref="B34"/>
    </sheetView>
  </sheetViews>
  <sheetFormatPr defaultColWidth="8.75" defaultRowHeight="15" x14ac:dyDescent="0.3"/>
  <cols>
    <col min="1" max="1" width="5.25" style="72" customWidth="1"/>
    <col min="2" max="2" width="42.125" style="72" customWidth="1"/>
    <col min="3" max="3" width="1.625" style="72" customWidth="1"/>
    <col min="4" max="4" width="8.25" style="123" bestFit="1" customWidth="1"/>
    <col min="5" max="5" width="7" style="72" customWidth="1"/>
    <col min="6" max="6" width="9.75" style="72" customWidth="1"/>
    <col min="7" max="7" width="14.25" style="72" customWidth="1"/>
    <col min="8" max="8" width="2.5" style="72" customWidth="1"/>
    <col min="9" max="9" width="8.75" style="2"/>
    <col min="10" max="10" width="21.125" style="2" bestFit="1" customWidth="1"/>
    <col min="11" max="11" width="14.25" style="2" customWidth="1"/>
    <col min="12" max="12" width="12.375" style="2" bestFit="1" customWidth="1"/>
    <col min="13" max="13" width="10.125" style="2" bestFit="1" customWidth="1"/>
    <col min="14" max="14" width="11" style="2" bestFit="1" customWidth="1"/>
    <col min="15" max="15" width="18.25" style="2" bestFit="1" customWidth="1"/>
    <col min="16" max="16" width="7.875" style="2" bestFit="1" customWidth="1"/>
    <col min="17" max="17" width="2.5" style="2" customWidth="1"/>
    <col min="18" max="18" width="6.5" style="2" bestFit="1" customWidth="1"/>
    <col min="19" max="16384" width="8.75" style="2"/>
  </cols>
  <sheetData>
    <row r="1" spans="1:14" ht="21.75" x14ac:dyDescent="0.45">
      <c r="A1" s="65" t="str">
        <f>[5]Detail!B7</f>
        <v>Grade 11 Listed Porthcawl Public Conveniences</v>
      </c>
      <c r="B1" s="66"/>
      <c r="C1" s="67"/>
      <c r="D1" s="68"/>
      <c r="E1" s="69"/>
      <c r="F1" s="70"/>
      <c r="G1" s="71"/>
    </row>
    <row r="2" spans="1:14" ht="21.75" x14ac:dyDescent="0.45">
      <c r="A2" s="73" t="str">
        <f>[5]Detail!B8</f>
        <v>Porthcawl Town Council</v>
      </c>
      <c r="B2" s="66"/>
      <c r="C2" s="67"/>
      <c r="D2" s="68"/>
      <c r="E2" s="69"/>
      <c r="F2" s="70"/>
      <c r="G2" s="71"/>
    </row>
    <row r="3" spans="1:14" ht="21.75" x14ac:dyDescent="0.45">
      <c r="A3" s="73"/>
      <c r="B3" s="66"/>
      <c r="C3" s="67"/>
      <c r="D3" s="68"/>
      <c r="E3" s="74"/>
      <c r="F3" s="74"/>
      <c r="G3" s="75"/>
    </row>
    <row r="4" spans="1:14" ht="7.5" customHeight="1" x14ac:dyDescent="0.45">
      <c r="A4" s="76"/>
      <c r="B4" s="66"/>
      <c r="C4" s="67"/>
      <c r="D4" s="68"/>
      <c r="E4" s="74"/>
      <c r="F4" s="74"/>
      <c r="G4" s="75"/>
    </row>
    <row r="5" spans="1:14" ht="21.75" x14ac:dyDescent="0.45">
      <c r="A5" s="77" t="str">
        <f>'1.1 Priority 1'!A5</f>
        <v>Pricing Document</v>
      </c>
      <c r="B5" s="66"/>
      <c r="C5" s="78"/>
      <c r="D5" s="79"/>
      <c r="E5" s="74"/>
      <c r="F5" s="74"/>
      <c r="G5" s="75"/>
    </row>
    <row r="6" spans="1:14" ht="7.5" customHeight="1" x14ac:dyDescent="0.45">
      <c r="A6" s="76"/>
      <c r="B6" s="66"/>
      <c r="C6" s="67"/>
      <c r="D6" s="68"/>
      <c r="E6" s="74"/>
      <c r="F6" s="74"/>
      <c r="G6" s="75"/>
    </row>
    <row r="7" spans="1:14" ht="21.75" x14ac:dyDescent="0.45">
      <c r="A7" s="131"/>
      <c r="B7" s="131"/>
      <c r="C7" s="67"/>
      <c r="D7" s="68"/>
      <c r="E7" s="80"/>
      <c r="F7" s="81"/>
      <c r="G7" s="75"/>
    </row>
    <row r="8" spans="1:14" x14ac:dyDescent="0.3">
      <c r="A8" s="82"/>
      <c r="B8" s="83"/>
      <c r="C8" s="83"/>
      <c r="D8" s="84"/>
      <c r="E8" s="83"/>
      <c r="F8" s="83"/>
      <c r="G8" s="83"/>
      <c r="H8" s="83"/>
    </row>
    <row r="9" spans="1:14" x14ac:dyDescent="0.3">
      <c r="A9" s="85"/>
      <c r="B9" s="86"/>
      <c r="C9" s="86"/>
      <c r="D9" s="87"/>
      <c r="E9" s="86"/>
      <c r="F9" s="86"/>
      <c r="G9" s="86"/>
      <c r="H9" s="86"/>
    </row>
    <row r="10" spans="1:14" x14ac:dyDescent="0.3">
      <c r="A10" s="88"/>
      <c r="B10" s="89" t="s">
        <v>127</v>
      </c>
      <c r="C10" s="90"/>
      <c r="D10" s="88" t="s">
        <v>12</v>
      </c>
      <c r="E10" s="88" t="s">
        <v>128</v>
      </c>
      <c r="F10" s="88" t="s">
        <v>13</v>
      </c>
      <c r="G10" s="88" t="s">
        <v>129</v>
      </c>
      <c r="H10" s="91"/>
    </row>
    <row r="11" spans="1:14" ht="10.9" customHeight="1" x14ac:dyDescent="0.3">
      <c r="A11" s="91"/>
      <c r="B11" s="92"/>
      <c r="C11" s="93"/>
      <c r="D11" s="91"/>
      <c r="E11" s="91"/>
      <c r="F11" s="91"/>
      <c r="G11" s="91"/>
      <c r="H11" s="91"/>
    </row>
    <row r="12" spans="1:14" x14ac:dyDescent="0.3">
      <c r="A12" s="88">
        <v>2</v>
      </c>
      <c r="B12" s="90" t="s">
        <v>373</v>
      </c>
      <c r="C12" s="93"/>
      <c r="D12" s="94"/>
      <c r="E12" s="91"/>
      <c r="F12" s="91"/>
      <c r="G12" s="95"/>
      <c r="H12" s="91"/>
    </row>
    <row r="13" spans="1:14" x14ac:dyDescent="0.3">
      <c r="A13" s="91"/>
      <c r="B13" s="96"/>
      <c r="C13" s="93"/>
      <c r="D13" s="97"/>
      <c r="E13" s="91"/>
      <c r="F13" s="98"/>
      <c r="G13" s="99"/>
      <c r="H13" s="91"/>
      <c r="N13" s="100"/>
    </row>
    <row r="14" spans="1:14" x14ac:dyDescent="0.3">
      <c r="A14" s="91"/>
      <c r="B14" s="101" t="s">
        <v>131</v>
      </c>
      <c r="C14" s="93"/>
      <c r="D14" s="97"/>
      <c r="E14" s="91"/>
      <c r="F14" s="98"/>
      <c r="G14" s="99"/>
      <c r="H14" s="91"/>
      <c r="N14" s="100"/>
    </row>
    <row r="15" spans="1:14" x14ac:dyDescent="0.3">
      <c r="A15" s="91"/>
      <c r="B15" s="102"/>
      <c r="C15" s="93"/>
      <c r="D15" s="103"/>
      <c r="E15" s="91"/>
      <c r="F15" s="98"/>
      <c r="G15" s="99"/>
      <c r="H15" s="91"/>
      <c r="N15" s="100"/>
    </row>
    <row r="16" spans="1:14" x14ac:dyDescent="0.3">
      <c r="A16" s="91">
        <v>2.1</v>
      </c>
      <c r="B16" s="96" t="s">
        <v>374</v>
      </c>
      <c r="C16" s="93"/>
      <c r="F16" s="98"/>
      <c r="G16" s="99"/>
      <c r="H16" s="91"/>
      <c r="N16" s="100"/>
    </row>
    <row r="17" spans="1:15" x14ac:dyDescent="0.3">
      <c r="A17" s="91" t="s">
        <v>375</v>
      </c>
      <c r="B17" s="93" t="s">
        <v>376</v>
      </c>
      <c r="C17" s="93"/>
      <c r="D17" s="103">
        <v>2</v>
      </c>
      <c r="E17" s="91" t="s">
        <v>141</v>
      </c>
      <c r="F17" s="98"/>
      <c r="G17" s="99">
        <f t="shared" ref="G17:G18" si="0">F17*D17</f>
        <v>0</v>
      </c>
      <c r="H17" s="91"/>
      <c r="N17" s="100"/>
    </row>
    <row r="18" spans="1:15" x14ac:dyDescent="0.3">
      <c r="A18" s="91" t="s">
        <v>377</v>
      </c>
      <c r="B18" s="105" t="s">
        <v>378</v>
      </c>
      <c r="C18" s="93"/>
      <c r="D18" s="103">
        <v>1</v>
      </c>
      <c r="E18" s="91" t="s">
        <v>144</v>
      </c>
      <c r="F18" s="98"/>
      <c r="G18" s="99">
        <f t="shared" si="0"/>
        <v>0</v>
      </c>
      <c r="H18" s="91"/>
    </row>
    <row r="19" spans="1:15" ht="15" customHeight="1" x14ac:dyDescent="0.3">
      <c r="A19" s="91" t="s">
        <v>379</v>
      </c>
      <c r="B19" s="105" t="s">
        <v>380</v>
      </c>
      <c r="C19" s="93"/>
      <c r="D19" s="103">
        <v>1</v>
      </c>
      <c r="E19" s="91" t="s">
        <v>144</v>
      </c>
      <c r="F19" s="98"/>
      <c r="G19" s="99">
        <f>F19*D19</f>
        <v>0</v>
      </c>
      <c r="H19" s="91"/>
    </row>
    <row r="20" spans="1:15" x14ac:dyDescent="0.3">
      <c r="A20" s="91" t="s">
        <v>381</v>
      </c>
      <c r="B20" s="105" t="s">
        <v>382</v>
      </c>
      <c r="C20" s="93"/>
      <c r="D20" s="103">
        <v>8</v>
      </c>
      <c r="E20" s="91" t="s">
        <v>141</v>
      </c>
      <c r="F20" s="98"/>
      <c r="G20" s="99">
        <f t="shared" ref="G20:G23" si="1">F20*D20</f>
        <v>0</v>
      </c>
      <c r="H20" s="91"/>
    </row>
    <row r="21" spans="1:15" x14ac:dyDescent="0.3">
      <c r="A21" s="91" t="s">
        <v>383</v>
      </c>
      <c r="B21" s="105" t="s">
        <v>384</v>
      </c>
      <c r="C21" s="93"/>
      <c r="D21" s="103">
        <v>1</v>
      </c>
      <c r="E21" s="91" t="s">
        <v>144</v>
      </c>
      <c r="F21" s="98"/>
      <c r="G21" s="99">
        <f t="shared" si="1"/>
        <v>0</v>
      </c>
      <c r="H21" s="91"/>
      <c r="N21" s="100"/>
    </row>
    <row r="22" spans="1:15" x14ac:dyDescent="0.3">
      <c r="A22" s="91" t="s">
        <v>385</v>
      </c>
      <c r="B22" s="105" t="s">
        <v>386</v>
      </c>
      <c r="C22" s="93"/>
      <c r="D22" s="103">
        <v>1</v>
      </c>
      <c r="E22" s="91" t="s">
        <v>144</v>
      </c>
      <c r="F22" s="98"/>
      <c r="G22" s="99">
        <f t="shared" si="1"/>
        <v>0</v>
      </c>
      <c r="H22" s="91"/>
      <c r="N22" s="100"/>
    </row>
    <row r="23" spans="1:15" x14ac:dyDescent="0.3">
      <c r="A23" s="91" t="s">
        <v>387</v>
      </c>
      <c r="B23" s="105" t="s">
        <v>388</v>
      </c>
      <c r="C23" s="93"/>
      <c r="D23" s="103">
        <v>1</v>
      </c>
      <c r="E23" s="91" t="s">
        <v>144</v>
      </c>
      <c r="F23" s="98"/>
      <c r="G23" s="99">
        <f t="shared" si="1"/>
        <v>0</v>
      </c>
      <c r="H23" s="91"/>
      <c r="N23" s="100"/>
    </row>
    <row r="24" spans="1:15" x14ac:dyDescent="0.3">
      <c r="A24" s="91"/>
      <c r="B24" s="105"/>
      <c r="C24" s="93"/>
      <c r="D24" s="103"/>
      <c r="E24" s="91"/>
      <c r="F24" s="98"/>
      <c r="G24" s="99"/>
      <c r="H24" s="91"/>
      <c r="N24" s="100"/>
    </row>
    <row r="25" spans="1:15" x14ac:dyDescent="0.3">
      <c r="A25" s="91">
        <v>2.2000000000000002</v>
      </c>
      <c r="B25" s="96" t="s">
        <v>389</v>
      </c>
      <c r="C25" s="93"/>
      <c r="D25" s="103"/>
      <c r="E25" s="91"/>
      <c r="F25" s="98"/>
      <c r="G25" s="99"/>
      <c r="H25" s="91"/>
      <c r="N25" s="100"/>
    </row>
    <row r="26" spans="1:15" ht="30" x14ac:dyDescent="0.3">
      <c r="A26" s="91" t="s">
        <v>390</v>
      </c>
      <c r="B26" s="105" t="s">
        <v>391</v>
      </c>
      <c r="C26" s="93"/>
      <c r="D26" s="103">
        <v>12</v>
      </c>
      <c r="E26" s="91" t="s">
        <v>135</v>
      </c>
      <c r="F26" s="98"/>
      <c r="G26" s="99">
        <f>F26*D26</f>
        <v>0</v>
      </c>
      <c r="H26" s="91"/>
      <c r="N26" s="100"/>
    </row>
    <row r="27" spans="1:15" x14ac:dyDescent="0.3">
      <c r="A27" s="91" t="s">
        <v>392</v>
      </c>
      <c r="B27" s="105" t="s">
        <v>393</v>
      </c>
      <c r="C27" s="93"/>
      <c r="D27" s="103">
        <v>1</v>
      </c>
      <c r="E27" s="91" t="s">
        <v>144</v>
      </c>
      <c r="F27" s="98"/>
      <c r="G27" s="99">
        <f t="shared" ref="G27:G31" si="2">F27*D27</f>
        <v>0</v>
      </c>
      <c r="H27" s="91"/>
      <c r="N27" s="100"/>
    </row>
    <row r="28" spans="1:15" x14ac:dyDescent="0.3">
      <c r="A28" s="91" t="s">
        <v>394</v>
      </c>
      <c r="B28" s="105" t="s">
        <v>395</v>
      </c>
      <c r="C28" s="93"/>
      <c r="D28" s="103">
        <f>D26</f>
        <v>12</v>
      </c>
      <c r="E28" s="91" t="s">
        <v>135</v>
      </c>
      <c r="F28" s="98"/>
      <c r="G28" s="99">
        <f t="shared" si="2"/>
        <v>0</v>
      </c>
      <c r="H28" s="91"/>
      <c r="N28" s="100"/>
    </row>
    <row r="29" spans="1:15" x14ac:dyDescent="0.3">
      <c r="A29" s="91" t="s">
        <v>396</v>
      </c>
      <c r="B29" s="105" t="s">
        <v>397</v>
      </c>
      <c r="C29" s="93"/>
      <c r="D29" s="103">
        <v>1</v>
      </c>
      <c r="E29" s="91" t="s">
        <v>144</v>
      </c>
      <c r="F29" s="98"/>
      <c r="G29" s="99">
        <f t="shared" si="2"/>
        <v>0</v>
      </c>
      <c r="H29" s="91"/>
      <c r="N29" s="100"/>
    </row>
    <row r="30" spans="1:15" x14ac:dyDescent="0.3">
      <c r="A30" s="91" t="s">
        <v>398</v>
      </c>
      <c r="B30" s="105" t="s">
        <v>399</v>
      </c>
      <c r="C30" s="93"/>
      <c r="D30" s="103">
        <v>1</v>
      </c>
      <c r="E30" s="91" t="s">
        <v>144</v>
      </c>
      <c r="F30" s="98"/>
      <c r="G30" s="99">
        <f t="shared" si="2"/>
        <v>0</v>
      </c>
      <c r="H30" s="91"/>
      <c r="N30" s="100"/>
    </row>
    <row r="31" spans="1:15" x14ac:dyDescent="0.3">
      <c r="A31" s="91" t="s">
        <v>400</v>
      </c>
      <c r="B31" s="105" t="s">
        <v>401</v>
      </c>
      <c r="C31" s="93"/>
      <c r="D31" s="103">
        <v>1</v>
      </c>
      <c r="E31" s="91" t="s">
        <v>144</v>
      </c>
      <c r="F31" s="98"/>
      <c r="G31" s="99">
        <f t="shared" si="2"/>
        <v>0</v>
      </c>
      <c r="H31" s="91"/>
      <c r="N31" s="100"/>
    </row>
    <row r="32" spans="1:15" x14ac:dyDescent="0.3">
      <c r="A32" s="91"/>
      <c r="B32" s="107"/>
      <c r="C32" s="93"/>
      <c r="D32" s="97"/>
      <c r="E32" s="91"/>
      <c r="F32" s="98"/>
      <c r="G32" s="99"/>
      <c r="H32" s="91"/>
      <c r="O32" s="100"/>
    </row>
    <row r="33" spans="1:16" x14ac:dyDescent="0.3">
      <c r="A33" s="91">
        <v>2.2999999999999998</v>
      </c>
      <c r="B33" s="96" t="s">
        <v>402</v>
      </c>
      <c r="C33" s="93"/>
      <c r="D33" s="97"/>
      <c r="E33" s="91"/>
      <c r="F33" s="98"/>
      <c r="G33" s="99"/>
      <c r="H33" s="91"/>
      <c r="O33" s="100"/>
    </row>
    <row r="34" spans="1:16" ht="15" customHeight="1" x14ac:dyDescent="0.3">
      <c r="A34" s="91" t="s">
        <v>403</v>
      </c>
      <c r="B34" s="105" t="s">
        <v>404</v>
      </c>
      <c r="C34" s="93"/>
      <c r="D34" s="103">
        <v>3</v>
      </c>
      <c r="E34" s="91" t="s">
        <v>141</v>
      </c>
      <c r="F34" s="98"/>
      <c r="G34" s="99">
        <f t="shared" ref="G34:G36" si="3">F34*D34</f>
        <v>0</v>
      </c>
      <c r="H34" s="91"/>
      <c r="O34" s="100"/>
    </row>
    <row r="35" spans="1:16" x14ac:dyDescent="0.3">
      <c r="A35" s="91" t="s">
        <v>405</v>
      </c>
      <c r="B35" s="105" t="s">
        <v>406</v>
      </c>
      <c r="D35" s="97">
        <v>19</v>
      </c>
      <c r="E35" s="91" t="s">
        <v>135</v>
      </c>
      <c r="F35" s="98"/>
      <c r="G35" s="99">
        <f t="shared" si="3"/>
        <v>0</v>
      </c>
      <c r="H35" s="91"/>
      <c r="O35" s="100"/>
    </row>
    <row r="36" spans="1:16" ht="30" x14ac:dyDescent="0.3">
      <c r="A36" s="91" t="s">
        <v>407</v>
      </c>
      <c r="B36" s="105" t="s">
        <v>408</v>
      </c>
      <c r="D36" s="97">
        <v>19</v>
      </c>
      <c r="E36" s="91" t="s">
        <v>138</v>
      </c>
      <c r="F36" s="98"/>
      <c r="G36" s="99">
        <f t="shared" si="3"/>
        <v>0</v>
      </c>
      <c r="H36" s="91"/>
      <c r="O36" s="100"/>
    </row>
    <row r="37" spans="1:16" x14ac:dyDescent="0.3">
      <c r="A37" s="91"/>
      <c r="B37" s="105"/>
      <c r="D37" s="97"/>
      <c r="E37" s="91"/>
      <c r="F37" s="98"/>
      <c r="G37" s="99"/>
      <c r="H37" s="91"/>
      <c r="O37" s="100"/>
    </row>
    <row r="38" spans="1:16" x14ac:dyDescent="0.3">
      <c r="A38" s="91">
        <v>2.4</v>
      </c>
      <c r="B38" s="96" t="s">
        <v>202</v>
      </c>
      <c r="D38" s="97"/>
      <c r="E38" s="91"/>
      <c r="F38" s="98"/>
      <c r="G38" s="99"/>
      <c r="H38" s="91"/>
      <c r="O38" s="100"/>
    </row>
    <row r="39" spans="1:16" ht="30" x14ac:dyDescent="0.3">
      <c r="A39" s="91" t="s">
        <v>409</v>
      </c>
      <c r="B39" s="107" t="s">
        <v>410</v>
      </c>
      <c r="D39" s="97">
        <v>2</v>
      </c>
      <c r="E39" s="91" t="s">
        <v>141</v>
      </c>
      <c r="F39" s="98"/>
      <c r="G39" s="99">
        <f t="shared" ref="G39:G40" si="4">F39*D39</f>
        <v>0</v>
      </c>
      <c r="H39" s="91"/>
      <c r="O39" s="100"/>
    </row>
    <row r="40" spans="1:16" x14ac:dyDescent="0.3">
      <c r="A40" s="91" t="s">
        <v>411</v>
      </c>
      <c r="B40" s="107" t="s">
        <v>412</v>
      </c>
      <c r="D40" s="97">
        <v>1</v>
      </c>
      <c r="E40" s="91" t="s">
        <v>141</v>
      </c>
      <c r="F40" s="98"/>
      <c r="G40" s="99">
        <f t="shared" si="4"/>
        <v>0</v>
      </c>
      <c r="H40" s="91"/>
      <c r="O40" s="100"/>
    </row>
    <row r="41" spans="1:16" x14ac:dyDescent="0.3">
      <c r="A41" s="91"/>
      <c r="B41" s="105"/>
      <c r="C41" s="93"/>
      <c r="D41" s="91"/>
      <c r="E41" s="91"/>
      <c r="F41" s="91"/>
      <c r="G41" s="95"/>
      <c r="H41" s="91"/>
    </row>
    <row r="42" spans="1:16" x14ac:dyDescent="0.3">
      <c r="A42" s="91"/>
      <c r="B42" s="90"/>
      <c r="C42" s="93"/>
      <c r="D42" s="91"/>
      <c r="E42" s="91"/>
      <c r="F42" s="91"/>
      <c r="G42" s="110">
        <f>SUM(G14:G40)</f>
        <v>0</v>
      </c>
      <c r="H42" s="91"/>
      <c r="M42" s="111"/>
      <c r="N42" s="111"/>
      <c r="O42" s="111"/>
      <c r="P42" s="112"/>
    </row>
    <row r="43" spans="1:16" x14ac:dyDescent="0.3">
      <c r="A43" s="91"/>
      <c r="B43" s="90"/>
      <c r="C43" s="93"/>
      <c r="D43" s="91"/>
      <c r="E43" s="91"/>
      <c r="F43" s="91"/>
      <c r="G43" s="95"/>
      <c r="H43" s="91"/>
      <c r="O43" s="100"/>
    </row>
    <row r="44" spans="1:16" x14ac:dyDescent="0.3">
      <c r="A44" s="82"/>
      <c r="B44" s="83"/>
      <c r="C44" s="83"/>
      <c r="D44" s="84"/>
      <c r="E44" s="83"/>
      <c r="F44" s="83"/>
      <c r="G44" s="83"/>
      <c r="H44" s="83"/>
    </row>
    <row r="45" spans="1:16" x14ac:dyDescent="0.3">
      <c r="A45" s="91"/>
      <c r="B45" s="90"/>
      <c r="C45" s="93"/>
      <c r="D45" s="91"/>
      <c r="E45" s="91"/>
      <c r="F45" s="91"/>
      <c r="G45" s="95"/>
      <c r="H45" s="91"/>
      <c r="O45" s="100"/>
    </row>
    <row r="46" spans="1:16" x14ac:dyDescent="0.3">
      <c r="A46" s="88"/>
      <c r="B46" s="89" t="s">
        <v>413</v>
      </c>
      <c r="C46" s="90"/>
      <c r="D46" s="88" t="s">
        <v>12</v>
      </c>
      <c r="E46" s="88" t="s">
        <v>128</v>
      </c>
      <c r="F46" s="88" t="s">
        <v>13</v>
      </c>
      <c r="G46" s="88" t="s">
        <v>129</v>
      </c>
      <c r="H46" s="91"/>
    </row>
    <row r="47" spans="1:16" x14ac:dyDescent="0.3">
      <c r="A47" s="91"/>
      <c r="B47" s="90"/>
      <c r="C47" s="93"/>
      <c r="D47" s="91"/>
      <c r="E47" s="91"/>
      <c r="F47" s="91"/>
      <c r="G47" s="95"/>
      <c r="H47" s="91"/>
      <c r="O47" s="100"/>
    </row>
    <row r="48" spans="1:16" x14ac:dyDescent="0.3">
      <c r="A48" s="91">
        <v>2.5</v>
      </c>
      <c r="B48" s="96" t="s">
        <v>414</v>
      </c>
      <c r="C48" s="93"/>
      <c r="D48" s="115"/>
      <c r="E48" s="91"/>
      <c r="F48" s="91"/>
      <c r="G48" s="95"/>
      <c r="H48" s="91"/>
      <c r="J48" s="116"/>
      <c r="O48" s="100"/>
    </row>
    <row r="49" spans="1:19" x14ac:dyDescent="0.3">
      <c r="A49" s="91" t="s">
        <v>415</v>
      </c>
      <c r="B49" s="107" t="s">
        <v>416</v>
      </c>
      <c r="C49" s="93"/>
      <c r="D49" s="91">
        <v>1</v>
      </c>
      <c r="E49" s="91" t="s">
        <v>144</v>
      </c>
      <c r="F49" s="98"/>
      <c r="G49" s="99">
        <f t="shared" ref="G49:G52" si="5">F49*D49</f>
        <v>0</v>
      </c>
      <c r="H49" s="91"/>
      <c r="J49" s="116"/>
      <c r="O49" s="100"/>
    </row>
    <row r="50" spans="1:19" x14ac:dyDescent="0.3">
      <c r="A50" s="91" t="s">
        <v>417</v>
      </c>
      <c r="B50" s="105" t="s">
        <v>418</v>
      </c>
      <c r="C50" s="93"/>
      <c r="D50" s="115">
        <v>1</v>
      </c>
      <c r="E50" s="91" t="s">
        <v>144</v>
      </c>
      <c r="F50" s="98"/>
      <c r="G50" s="99">
        <f t="shared" si="5"/>
        <v>0</v>
      </c>
      <c r="H50" s="91"/>
      <c r="J50" s="114"/>
      <c r="O50" s="100"/>
    </row>
    <row r="51" spans="1:19" x14ac:dyDescent="0.3">
      <c r="A51" s="91" t="s">
        <v>419</v>
      </c>
      <c r="B51" s="105" t="s">
        <v>420</v>
      </c>
      <c r="C51" s="93"/>
      <c r="D51" s="91">
        <v>5.5</v>
      </c>
      <c r="E51" s="91" t="s">
        <v>135</v>
      </c>
      <c r="F51" s="98"/>
      <c r="G51" s="99">
        <f t="shared" si="5"/>
        <v>0</v>
      </c>
      <c r="H51" s="91"/>
      <c r="O51" s="100"/>
      <c r="P51" s="117"/>
      <c r="S51" s="117"/>
    </row>
    <row r="52" spans="1:19" ht="16.149999999999999" customHeight="1" x14ac:dyDescent="0.3">
      <c r="A52" s="91" t="s">
        <v>421</v>
      </c>
      <c r="B52" s="105" t="s">
        <v>422</v>
      </c>
      <c r="C52" s="93"/>
      <c r="D52" s="115">
        <v>1</v>
      </c>
      <c r="E52" s="91" t="s">
        <v>144</v>
      </c>
      <c r="F52" s="98"/>
      <c r="G52" s="99">
        <f t="shared" si="5"/>
        <v>0</v>
      </c>
      <c r="H52" s="91"/>
      <c r="O52" s="100"/>
      <c r="P52" s="117"/>
      <c r="S52" s="117"/>
    </row>
    <row r="53" spans="1:19" x14ac:dyDescent="0.3">
      <c r="A53" s="91"/>
      <c r="B53" s="105"/>
      <c r="C53" s="93"/>
      <c r="D53" s="91"/>
      <c r="E53" s="91"/>
      <c r="F53" s="98"/>
      <c r="G53" s="99"/>
      <c r="H53" s="91"/>
      <c r="O53" s="100"/>
    </row>
    <row r="54" spans="1:19" x14ac:dyDescent="0.3">
      <c r="A54" s="91">
        <v>2.6</v>
      </c>
      <c r="B54" s="96" t="s">
        <v>423</v>
      </c>
      <c r="C54" s="93"/>
      <c r="D54" s="91"/>
      <c r="E54" s="91"/>
      <c r="F54" s="98"/>
      <c r="G54" s="95"/>
      <c r="H54" s="91"/>
      <c r="O54" s="100"/>
    </row>
    <row r="55" spans="1:19" x14ac:dyDescent="0.3">
      <c r="A55" s="91" t="s">
        <v>424</v>
      </c>
      <c r="B55" s="105" t="s">
        <v>425</v>
      </c>
      <c r="C55" s="93"/>
      <c r="D55" s="91">
        <v>1</v>
      </c>
      <c r="E55" s="91" t="s">
        <v>141</v>
      </c>
      <c r="F55" s="98"/>
      <c r="G55" s="99">
        <f>F55*D55</f>
        <v>0</v>
      </c>
      <c r="H55" s="91"/>
      <c r="O55" s="100"/>
    </row>
    <row r="56" spans="1:19" ht="15" customHeight="1" x14ac:dyDescent="0.3">
      <c r="A56" s="91"/>
      <c r="B56" s="105"/>
      <c r="C56" s="93"/>
      <c r="D56" s="115"/>
      <c r="E56" s="91"/>
      <c r="F56" s="98"/>
      <c r="G56" s="95"/>
      <c r="H56" s="91"/>
      <c r="O56" s="100"/>
    </row>
    <row r="57" spans="1:19" x14ac:dyDescent="0.3">
      <c r="A57" s="91">
        <v>2.7</v>
      </c>
      <c r="B57" s="96" t="s">
        <v>426</v>
      </c>
      <c r="C57" s="93"/>
      <c r="D57" s="115"/>
      <c r="E57" s="91"/>
      <c r="F57" s="98"/>
      <c r="G57" s="95"/>
      <c r="H57" s="91"/>
      <c r="O57" s="100"/>
    </row>
    <row r="58" spans="1:19" x14ac:dyDescent="0.3">
      <c r="A58" s="118" t="s">
        <v>427</v>
      </c>
      <c r="B58" s="105" t="s">
        <v>428</v>
      </c>
      <c r="C58" s="93"/>
      <c r="D58" s="91">
        <v>1</v>
      </c>
      <c r="E58" s="91" t="s">
        <v>144</v>
      </c>
      <c r="F58" s="98"/>
      <c r="G58" s="99">
        <f t="shared" ref="G58" si="6">F58*D58</f>
        <v>0</v>
      </c>
      <c r="H58" s="91"/>
      <c r="O58" s="100"/>
    </row>
    <row r="59" spans="1:19" x14ac:dyDescent="0.3">
      <c r="A59" s="118"/>
      <c r="B59" s="96"/>
      <c r="C59" s="93"/>
      <c r="D59" s="91"/>
      <c r="E59" s="91"/>
      <c r="F59" s="98"/>
      <c r="G59" s="95"/>
      <c r="H59" s="91"/>
      <c r="O59" s="100"/>
    </row>
    <row r="60" spans="1:19" x14ac:dyDescent="0.3">
      <c r="A60" s="118">
        <v>2.8</v>
      </c>
      <c r="B60" s="96" t="s">
        <v>429</v>
      </c>
      <c r="C60" s="93"/>
      <c r="D60" s="91"/>
      <c r="E60" s="91"/>
      <c r="F60" s="98"/>
      <c r="G60" s="95"/>
      <c r="H60" s="91"/>
      <c r="O60" s="100"/>
    </row>
    <row r="61" spans="1:19" x14ac:dyDescent="0.3">
      <c r="A61" s="118" t="s">
        <v>430</v>
      </c>
      <c r="B61" s="105" t="s">
        <v>431</v>
      </c>
      <c r="C61" s="93"/>
      <c r="D61" s="91">
        <v>1</v>
      </c>
      <c r="E61" s="91" t="s">
        <v>141</v>
      </c>
      <c r="F61" s="98"/>
      <c r="G61" s="99">
        <f t="shared" ref="G61" si="7">F61*D61</f>
        <v>0</v>
      </c>
      <c r="H61" s="91"/>
      <c r="J61" s="100"/>
      <c r="O61" s="100"/>
    </row>
    <row r="62" spans="1:19" x14ac:dyDescent="0.3">
      <c r="A62" s="118"/>
      <c r="B62" s="105"/>
      <c r="C62" s="93"/>
      <c r="D62" s="91"/>
      <c r="E62" s="91"/>
      <c r="F62" s="98"/>
      <c r="G62" s="95"/>
      <c r="H62" s="91"/>
      <c r="J62" s="100"/>
      <c r="O62" s="100"/>
    </row>
    <row r="63" spans="1:19" x14ac:dyDescent="0.3">
      <c r="A63" s="118">
        <v>2.9</v>
      </c>
      <c r="B63" s="96" t="s">
        <v>432</v>
      </c>
      <c r="C63" s="93"/>
      <c r="D63" s="91"/>
      <c r="E63" s="91"/>
      <c r="F63" s="98"/>
      <c r="G63" s="95"/>
      <c r="H63" s="91"/>
      <c r="J63" s="100"/>
      <c r="O63" s="100"/>
    </row>
    <row r="64" spans="1:19" x14ac:dyDescent="0.3">
      <c r="A64" s="118" t="s">
        <v>433</v>
      </c>
      <c r="B64" s="105" t="s">
        <v>434</v>
      </c>
      <c r="C64" s="93"/>
      <c r="D64" s="91">
        <v>2</v>
      </c>
      <c r="E64" s="91" t="s">
        <v>141</v>
      </c>
      <c r="F64" s="98"/>
      <c r="G64" s="99">
        <f t="shared" ref="G64:G74" si="8">F64*D64</f>
        <v>0</v>
      </c>
      <c r="H64" s="91"/>
      <c r="J64" s="100"/>
      <c r="O64" s="100"/>
    </row>
    <row r="65" spans="1:15" x14ac:dyDescent="0.3">
      <c r="A65" s="118" t="s">
        <v>435</v>
      </c>
      <c r="B65" s="105" t="s">
        <v>436</v>
      </c>
      <c r="C65" s="93"/>
      <c r="D65" s="91">
        <v>4</v>
      </c>
      <c r="E65" s="91" t="s">
        <v>141</v>
      </c>
      <c r="F65" s="98"/>
      <c r="G65" s="99">
        <f t="shared" si="8"/>
        <v>0</v>
      </c>
      <c r="H65" s="91"/>
      <c r="J65" s="100"/>
      <c r="O65" s="100"/>
    </row>
    <row r="66" spans="1:15" x14ac:dyDescent="0.3">
      <c r="A66" s="118" t="s">
        <v>437</v>
      </c>
      <c r="B66" s="105" t="s">
        <v>438</v>
      </c>
      <c r="C66" s="93"/>
      <c r="D66" s="91">
        <v>1</v>
      </c>
      <c r="E66" s="91" t="s">
        <v>144</v>
      </c>
      <c r="F66" s="98"/>
      <c r="G66" s="99">
        <f t="shared" si="8"/>
        <v>0</v>
      </c>
      <c r="H66" s="91"/>
      <c r="J66" s="100"/>
      <c r="O66" s="100"/>
    </row>
    <row r="67" spans="1:15" x14ac:dyDescent="0.3">
      <c r="A67" s="118" t="s">
        <v>439</v>
      </c>
      <c r="B67" s="105" t="s">
        <v>440</v>
      </c>
      <c r="C67" s="93"/>
      <c r="D67" s="91">
        <v>1</v>
      </c>
      <c r="E67" s="91" t="s">
        <v>144</v>
      </c>
      <c r="F67" s="98"/>
      <c r="G67" s="99">
        <f t="shared" si="8"/>
        <v>0</v>
      </c>
      <c r="H67" s="91"/>
      <c r="J67" s="100"/>
      <c r="O67" s="100"/>
    </row>
    <row r="68" spans="1:15" x14ac:dyDescent="0.3">
      <c r="A68" s="118" t="s">
        <v>441</v>
      </c>
      <c r="B68" s="105" t="s">
        <v>442</v>
      </c>
      <c r="C68" s="93"/>
      <c r="D68" s="91">
        <v>1</v>
      </c>
      <c r="E68" s="91" t="s">
        <v>144</v>
      </c>
      <c r="F68" s="98"/>
      <c r="G68" s="99">
        <f t="shared" si="8"/>
        <v>0</v>
      </c>
      <c r="H68" s="91"/>
      <c r="J68" s="100"/>
      <c r="O68" s="100"/>
    </row>
    <row r="69" spans="1:15" x14ac:dyDescent="0.3">
      <c r="A69" s="118" t="s">
        <v>443</v>
      </c>
      <c r="B69" s="105" t="s">
        <v>444</v>
      </c>
      <c r="C69" s="93"/>
      <c r="D69" s="91">
        <v>1</v>
      </c>
      <c r="E69" s="91" t="s">
        <v>144</v>
      </c>
      <c r="F69" s="98"/>
      <c r="G69" s="99">
        <f t="shared" si="8"/>
        <v>0</v>
      </c>
      <c r="H69" s="91"/>
      <c r="J69" s="100"/>
      <c r="O69" s="100"/>
    </row>
    <row r="70" spans="1:15" x14ac:dyDescent="0.3">
      <c r="A70" s="118" t="s">
        <v>445</v>
      </c>
      <c r="B70" s="105" t="s">
        <v>446</v>
      </c>
      <c r="C70" s="93"/>
      <c r="D70" s="91">
        <v>1</v>
      </c>
      <c r="E70" s="91" t="s">
        <v>144</v>
      </c>
      <c r="F70" s="98"/>
      <c r="G70" s="99">
        <f t="shared" si="8"/>
        <v>0</v>
      </c>
      <c r="H70" s="91"/>
      <c r="J70" s="100"/>
      <c r="O70" s="100"/>
    </row>
    <row r="71" spans="1:15" x14ac:dyDescent="0.3">
      <c r="A71" s="118" t="s">
        <v>447</v>
      </c>
      <c r="B71" s="105" t="s">
        <v>448</v>
      </c>
      <c r="C71" s="93"/>
      <c r="D71" s="91">
        <v>5</v>
      </c>
      <c r="E71" s="91" t="s">
        <v>141</v>
      </c>
      <c r="F71" s="98"/>
      <c r="G71" s="99">
        <f t="shared" si="8"/>
        <v>0</v>
      </c>
      <c r="H71" s="91"/>
      <c r="J71" s="100"/>
      <c r="O71" s="100"/>
    </row>
    <row r="72" spans="1:15" x14ac:dyDescent="0.3">
      <c r="A72" s="118" t="s">
        <v>449</v>
      </c>
      <c r="B72" s="105" t="s">
        <v>450</v>
      </c>
      <c r="C72" s="93"/>
      <c r="D72" s="91">
        <v>1</v>
      </c>
      <c r="E72" s="91" t="s">
        <v>144</v>
      </c>
      <c r="F72" s="98"/>
      <c r="G72" s="99">
        <f t="shared" si="8"/>
        <v>0</v>
      </c>
      <c r="H72" s="91"/>
      <c r="J72" s="100"/>
      <c r="O72" s="100"/>
    </row>
    <row r="73" spans="1:15" x14ac:dyDescent="0.3">
      <c r="A73" s="118" t="s">
        <v>451</v>
      </c>
      <c r="B73" s="105" t="s">
        <v>452</v>
      </c>
      <c r="C73" s="93"/>
      <c r="D73" s="91">
        <v>1</v>
      </c>
      <c r="E73" s="91" t="s">
        <v>144</v>
      </c>
      <c r="F73" s="98"/>
      <c r="G73" s="99">
        <f t="shared" si="8"/>
        <v>0</v>
      </c>
      <c r="H73" s="91"/>
      <c r="J73" s="100"/>
      <c r="O73" s="100"/>
    </row>
    <row r="74" spans="1:15" x14ac:dyDescent="0.3">
      <c r="A74" s="118" t="s">
        <v>453</v>
      </c>
      <c r="B74" s="105" t="s">
        <v>454</v>
      </c>
      <c r="C74" s="93"/>
      <c r="D74" s="91">
        <v>1</v>
      </c>
      <c r="E74" s="91" t="s">
        <v>144</v>
      </c>
      <c r="F74" s="98"/>
      <c r="G74" s="99">
        <f t="shared" si="8"/>
        <v>0</v>
      </c>
      <c r="H74" s="91"/>
      <c r="J74" s="100"/>
      <c r="O74" s="100"/>
    </row>
    <row r="75" spans="1:15" x14ac:dyDescent="0.3">
      <c r="A75" s="118"/>
      <c r="B75" s="105"/>
      <c r="C75" s="93"/>
      <c r="D75" s="91"/>
      <c r="E75" s="91"/>
      <c r="F75" s="91"/>
      <c r="G75" s="99"/>
      <c r="H75" s="91"/>
      <c r="J75" s="100"/>
      <c r="O75" s="100"/>
    </row>
    <row r="76" spans="1:15" x14ac:dyDescent="0.3">
      <c r="A76" s="118"/>
      <c r="B76" s="105"/>
      <c r="C76" s="93"/>
      <c r="D76" s="91"/>
      <c r="E76" s="91"/>
      <c r="F76" s="91"/>
      <c r="G76" s="99"/>
      <c r="H76" s="91"/>
      <c r="J76" s="100"/>
      <c r="O76" s="100"/>
    </row>
    <row r="77" spans="1:15" x14ac:dyDescent="0.3">
      <c r="A77" s="118"/>
      <c r="B77" s="105"/>
      <c r="C77" s="93"/>
      <c r="D77" s="91"/>
      <c r="E77" s="91"/>
      <c r="F77" s="91"/>
      <c r="G77" s="99"/>
      <c r="H77" s="91"/>
      <c r="J77" s="100"/>
      <c r="O77" s="100"/>
    </row>
    <row r="78" spans="1:15" x14ac:dyDescent="0.3">
      <c r="A78" s="118"/>
      <c r="B78" s="105"/>
      <c r="C78" s="93"/>
      <c r="D78" s="91"/>
      <c r="E78" s="91"/>
      <c r="F78" s="91"/>
      <c r="G78" s="99"/>
      <c r="H78" s="91"/>
      <c r="J78" s="100"/>
      <c r="O78" s="100"/>
    </row>
    <row r="79" spans="1:15" x14ac:dyDescent="0.3">
      <c r="A79" s="118"/>
      <c r="B79" s="105"/>
      <c r="C79" s="93"/>
      <c r="D79" s="91"/>
      <c r="E79" s="91"/>
      <c r="F79" s="91"/>
      <c r="G79" s="95"/>
      <c r="H79" s="91"/>
      <c r="J79" s="100"/>
      <c r="O79" s="100"/>
    </row>
    <row r="80" spans="1:15" x14ac:dyDescent="0.3">
      <c r="A80" s="118"/>
      <c r="B80" s="105"/>
      <c r="C80" s="93"/>
      <c r="D80" s="91"/>
      <c r="E80" s="91"/>
      <c r="F80" s="91"/>
      <c r="G80" s="95"/>
      <c r="H80" s="91"/>
      <c r="J80" s="100"/>
      <c r="O80" s="100"/>
    </row>
    <row r="81" spans="1:18" x14ac:dyDescent="0.3">
      <c r="A81" s="118"/>
      <c r="B81" s="122"/>
      <c r="C81" s="93"/>
      <c r="D81" s="91"/>
      <c r="E81" s="91"/>
      <c r="F81" s="91"/>
      <c r="G81" s="95"/>
      <c r="H81" s="91"/>
      <c r="J81" s="100"/>
      <c r="O81" s="100"/>
    </row>
    <row r="82" spans="1:18" x14ac:dyDescent="0.3">
      <c r="A82" s="118"/>
      <c r="B82" s="122"/>
      <c r="C82" s="93"/>
      <c r="D82" s="91"/>
      <c r="E82" s="91"/>
      <c r="F82" s="91"/>
      <c r="G82" s="95"/>
      <c r="H82" s="91"/>
      <c r="J82" s="100"/>
      <c r="O82" s="100"/>
    </row>
    <row r="83" spans="1:18" x14ac:dyDescent="0.3">
      <c r="A83" s="91"/>
      <c r="B83" s="105"/>
      <c r="C83" s="93"/>
      <c r="D83" s="91"/>
      <c r="E83" s="91"/>
      <c r="F83" s="91"/>
      <c r="G83" s="91"/>
      <c r="H83" s="91"/>
    </row>
    <row r="84" spans="1:18" x14ac:dyDescent="0.3">
      <c r="A84" s="91"/>
      <c r="B84" s="90"/>
      <c r="C84" s="93"/>
      <c r="D84" s="91"/>
      <c r="E84" s="91"/>
      <c r="F84" s="88"/>
      <c r="G84" s="110">
        <f>SUM(G42:G83)</f>
        <v>0</v>
      </c>
      <c r="H84" s="91"/>
      <c r="J84" s="100"/>
    </row>
    <row r="85" spans="1:18" x14ac:dyDescent="0.3">
      <c r="A85" s="91"/>
      <c r="B85" s="119"/>
      <c r="C85" s="93"/>
      <c r="D85" s="91"/>
      <c r="E85" s="91"/>
      <c r="F85" s="88"/>
      <c r="G85" s="95"/>
      <c r="H85" s="91"/>
    </row>
    <row r="86" spans="1:18" x14ac:dyDescent="0.3">
      <c r="A86" s="82"/>
      <c r="B86" s="83"/>
      <c r="C86" s="83"/>
      <c r="D86" s="84"/>
      <c r="E86" s="83"/>
      <c r="F86" s="83"/>
      <c r="G86" s="83"/>
      <c r="H86" s="83"/>
    </row>
    <row r="87" spans="1:18" x14ac:dyDescent="0.3">
      <c r="A87" s="91"/>
      <c r="B87" s="90"/>
      <c r="C87" s="93"/>
      <c r="D87" s="91"/>
      <c r="E87" s="91"/>
      <c r="F87" s="91"/>
      <c r="G87" s="95"/>
      <c r="H87" s="91"/>
      <c r="O87" s="100"/>
    </row>
    <row r="88" spans="1:18" x14ac:dyDescent="0.3">
      <c r="A88" s="88"/>
      <c r="B88" s="89" t="str">
        <f>B46</f>
        <v>Priority 2 Repairs (continued)</v>
      </c>
      <c r="C88" s="90"/>
      <c r="D88" s="88" t="s">
        <v>12</v>
      </c>
      <c r="E88" s="88" t="s">
        <v>128</v>
      </c>
      <c r="F88" s="88" t="s">
        <v>13</v>
      </c>
      <c r="G88" s="88" t="s">
        <v>129</v>
      </c>
      <c r="H88" s="91"/>
    </row>
    <row r="89" spans="1:18" x14ac:dyDescent="0.3">
      <c r="A89" s="88"/>
      <c r="B89" s="89"/>
      <c r="C89" s="90"/>
      <c r="D89" s="88"/>
      <c r="E89" s="88"/>
      <c r="F89" s="88"/>
      <c r="G89" s="88"/>
      <c r="H89" s="91"/>
    </row>
    <row r="90" spans="1:18" x14ac:dyDescent="0.3">
      <c r="A90" s="118" t="s">
        <v>455</v>
      </c>
      <c r="B90" s="96" t="s">
        <v>456</v>
      </c>
      <c r="C90" s="93"/>
      <c r="D90" s="91">
        <v>3</v>
      </c>
      <c r="E90" s="91" t="s">
        <v>141</v>
      </c>
      <c r="F90" s="98"/>
      <c r="G90" s="99">
        <f>F90*D90</f>
        <v>0</v>
      </c>
      <c r="H90" s="91"/>
      <c r="J90" s="100"/>
      <c r="O90" s="100"/>
    </row>
    <row r="91" spans="1:18" x14ac:dyDescent="0.3">
      <c r="A91" s="118" t="s">
        <v>457</v>
      </c>
      <c r="B91" s="92" t="s">
        <v>434</v>
      </c>
      <c r="C91" s="93"/>
      <c r="D91" s="91"/>
      <c r="E91" s="91"/>
      <c r="F91" s="98"/>
      <c r="G91" s="95"/>
      <c r="H91" s="91"/>
      <c r="J91" s="100"/>
      <c r="O91" s="100"/>
    </row>
    <row r="92" spans="1:18" x14ac:dyDescent="0.3">
      <c r="A92" s="118" t="s">
        <v>458</v>
      </c>
      <c r="B92" s="105" t="s">
        <v>436</v>
      </c>
      <c r="C92" s="93"/>
      <c r="D92" s="91"/>
      <c r="E92" s="91"/>
      <c r="F92" s="98"/>
      <c r="G92" s="95"/>
      <c r="H92" s="91"/>
      <c r="J92" s="100"/>
      <c r="O92" s="100"/>
    </row>
    <row r="93" spans="1:18" x14ac:dyDescent="0.3">
      <c r="A93" s="118" t="s">
        <v>459</v>
      </c>
      <c r="B93" s="105" t="s">
        <v>460</v>
      </c>
      <c r="C93" s="93"/>
      <c r="D93" s="91"/>
      <c r="E93" s="91"/>
      <c r="F93" s="98"/>
      <c r="G93" s="95"/>
      <c r="H93" s="91"/>
      <c r="J93" s="100"/>
      <c r="O93" s="100"/>
    </row>
    <row r="94" spans="1:18" x14ac:dyDescent="0.3">
      <c r="A94" s="118" t="s">
        <v>461</v>
      </c>
      <c r="B94" s="105" t="s">
        <v>462</v>
      </c>
      <c r="C94" s="93"/>
      <c r="D94" s="91"/>
      <c r="E94" s="91"/>
      <c r="F94" s="98"/>
      <c r="G94" s="95"/>
      <c r="H94" s="91"/>
      <c r="J94" s="100"/>
      <c r="O94" s="100"/>
      <c r="R94" s="120"/>
    </row>
    <row r="95" spans="1:18" x14ac:dyDescent="0.3">
      <c r="A95" s="118" t="s">
        <v>463</v>
      </c>
      <c r="B95" s="105" t="s">
        <v>464</v>
      </c>
      <c r="C95" s="93"/>
      <c r="D95" s="91"/>
      <c r="E95" s="91"/>
      <c r="F95" s="98"/>
      <c r="G95" s="95"/>
      <c r="H95" s="91"/>
      <c r="J95" s="100"/>
      <c r="O95" s="100"/>
    </row>
    <row r="96" spans="1:18" x14ac:dyDescent="0.3">
      <c r="A96" s="118" t="s">
        <v>465</v>
      </c>
      <c r="B96" s="105" t="s">
        <v>446</v>
      </c>
      <c r="C96" s="93"/>
      <c r="D96" s="91"/>
      <c r="E96" s="91"/>
      <c r="F96" s="98"/>
      <c r="G96" s="95"/>
      <c r="H96" s="91"/>
      <c r="J96" s="100"/>
      <c r="O96" s="100"/>
    </row>
    <row r="97" spans="1:15" x14ac:dyDescent="0.3">
      <c r="A97" s="118" t="s">
        <v>466</v>
      </c>
      <c r="B97" s="105" t="s">
        <v>448</v>
      </c>
      <c r="C97" s="93"/>
      <c r="D97" s="91">
        <v>7</v>
      </c>
      <c r="E97" s="91" t="s">
        <v>141</v>
      </c>
      <c r="F97" s="98"/>
      <c r="G97" s="99">
        <f>F97*D97</f>
        <v>0</v>
      </c>
      <c r="H97" s="91"/>
      <c r="O97" s="100"/>
    </row>
    <row r="98" spans="1:15" x14ac:dyDescent="0.3">
      <c r="A98" s="118" t="s">
        <v>467</v>
      </c>
      <c r="B98" s="105" t="s">
        <v>450</v>
      </c>
      <c r="C98" s="93"/>
      <c r="D98" s="91"/>
      <c r="E98" s="91"/>
      <c r="F98" s="98"/>
      <c r="G98" s="95"/>
      <c r="H98" s="91"/>
      <c r="O98" s="100"/>
    </row>
    <row r="99" spans="1:15" x14ac:dyDescent="0.3">
      <c r="A99" s="118" t="s">
        <v>468</v>
      </c>
      <c r="B99" s="105" t="s">
        <v>452</v>
      </c>
      <c r="C99" s="93"/>
      <c r="D99" s="91"/>
      <c r="E99" s="91"/>
      <c r="F99" s="98"/>
      <c r="G99" s="95"/>
      <c r="H99" s="91"/>
      <c r="O99" s="100"/>
    </row>
    <row r="100" spans="1:15" x14ac:dyDescent="0.3">
      <c r="A100" s="118" t="s">
        <v>469</v>
      </c>
      <c r="B100" s="105" t="s">
        <v>454</v>
      </c>
      <c r="C100" s="93"/>
      <c r="D100" s="91"/>
      <c r="E100" s="91"/>
      <c r="F100" s="98"/>
      <c r="G100" s="95"/>
      <c r="H100" s="91"/>
      <c r="O100" s="100"/>
    </row>
    <row r="101" spans="1:15" x14ac:dyDescent="0.3">
      <c r="A101" s="118"/>
      <c r="B101" s="105"/>
      <c r="C101" s="93"/>
      <c r="D101" s="91"/>
      <c r="E101" s="91"/>
      <c r="F101" s="98"/>
      <c r="G101" s="95"/>
      <c r="H101" s="91"/>
      <c r="O101" s="100"/>
    </row>
    <row r="102" spans="1:15" x14ac:dyDescent="0.3">
      <c r="A102" s="118">
        <v>2.11</v>
      </c>
      <c r="B102" s="96" t="s">
        <v>470</v>
      </c>
      <c r="C102" s="93"/>
      <c r="D102" s="91">
        <v>4</v>
      </c>
      <c r="E102" s="91" t="s">
        <v>141</v>
      </c>
      <c r="F102" s="98"/>
      <c r="G102" s="99">
        <f>F102*D102</f>
        <v>0</v>
      </c>
      <c r="H102" s="91"/>
      <c r="O102" s="100"/>
    </row>
    <row r="103" spans="1:15" x14ac:dyDescent="0.3">
      <c r="A103" s="118" t="s">
        <v>471</v>
      </c>
      <c r="B103" s="92" t="s">
        <v>434</v>
      </c>
      <c r="C103" s="93"/>
      <c r="D103" s="91"/>
      <c r="E103" s="91"/>
      <c r="F103" s="98"/>
      <c r="G103" s="95"/>
      <c r="H103" s="91"/>
      <c r="O103" s="100"/>
    </row>
    <row r="104" spans="1:15" x14ac:dyDescent="0.3">
      <c r="A104" s="118" t="s">
        <v>472</v>
      </c>
      <c r="B104" s="105" t="s">
        <v>436</v>
      </c>
      <c r="C104" s="93"/>
      <c r="D104" s="91"/>
      <c r="E104" s="91"/>
      <c r="F104" s="98"/>
      <c r="G104" s="95"/>
      <c r="H104" s="91"/>
      <c r="O104" s="100"/>
    </row>
    <row r="105" spans="1:15" x14ac:dyDescent="0.3">
      <c r="A105" s="118" t="s">
        <v>473</v>
      </c>
      <c r="B105" s="105" t="s">
        <v>462</v>
      </c>
      <c r="C105" s="93"/>
      <c r="D105" s="91"/>
      <c r="E105" s="91"/>
      <c r="F105" s="98"/>
      <c r="G105" s="95"/>
      <c r="H105" s="91"/>
      <c r="O105" s="100"/>
    </row>
    <row r="106" spans="1:15" x14ac:dyDescent="0.3">
      <c r="A106" s="118" t="s">
        <v>474</v>
      </c>
      <c r="B106" s="105" t="s">
        <v>464</v>
      </c>
      <c r="C106" s="93"/>
      <c r="D106" s="91"/>
      <c r="E106" s="91"/>
      <c r="F106" s="98"/>
      <c r="G106" s="95"/>
      <c r="H106" s="91"/>
      <c r="O106" s="100"/>
    </row>
    <row r="107" spans="1:15" x14ac:dyDescent="0.3">
      <c r="A107" s="118" t="s">
        <v>475</v>
      </c>
      <c r="B107" s="105" t="s">
        <v>446</v>
      </c>
      <c r="C107" s="93"/>
      <c r="D107" s="91"/>
      <c r="E107" s="91"/>
      <c r="F107" s="98"/>
      <c r="G107" s="95"/>
      <c r="H107" s="91"/>
      <c r="O107" s="100"/>
    </row>
    <row r="108" spans="1:15" x14ac:dyDescent="0.3">
      <c r="A108" s="118" t="s">
        <v>476</v>
      </c>
      <c r="B108" s="105" t="s">
        <v>448</v>
      </c>
      <c r="C108" s="93"/>
      <c r="D108" s="91">
        <v>5</v>
      </c>
      <c r="E108" s="91" t="s">
        <v>141</v>
      </c>
      <c r="F108" s="98"/>
      <c r="G108" s="99">
        <f>F108*D108</f>
        <v>0</v>
      </c>
      <c r="H108" s="91"/>
      <c r="O108" s="100"/>
    </row>
    <row r="109" spans="1:15" x14ac:dyDescent="0.3">
      <c r="A109" s="118" t="s">
        <v>477</v>
      </c>
      <c r="B109" s="105" t="s">
        <v>450</v>
      </c>
      <c r="C109" s="93"/>
      <c r="D109" s="91"/>
      <c r="E109" s="91"/>
      <c r="F109" s="98"/>
      <c r="G109" s="95"/>
      <c r="H109" s="91"/>
      <c r="O109" s="100"/>
    </row>
    <row r="110" spans="1:15" x14ac:dyDescent="0.3">
      <c r="A110" s="118" t="s">
        <v>478</v>
      </c>
      <c r="B110" s="105" t="s">
        <v>452</v>
      </c>
      <c r="C110" s="93"/>
      <c r="D110" s="91"/>
      <c r="E110" s="91"/>
      <c r="F110" s="98"/>
      <c r="G110" s="95"/>
      <c r="H110" s="91"/>
      <c r="O110" s="100"/>
    </row>
    <row r="111" spans="1:15" x14ac:dyDescent="0.3">
      <c r="A111" s="118" t="s">
        <v>479</v>
      </c>
      <c r="B111" s="105" t="s">
        <v>454</v>
      </c>
      <c r="C111" s="93"/>
      <c r="D111" s="91"/>
      <c r="E111" s="91"/>
      <c r="F111" s="98"/>
      <c r="G111" s="95"/>
      <c r="H111" s="91"/>
      <c r="O111" s="100"/>
    </row>
    <row r="112" spans="1:15" x14ac:dyDescent="0.3">
      <c r="A112" s="118"/>
      <c r="C112" s="93"/>
      <c r="D112" s="91"/>
      <c r="E112" s="91"/>
      <c r="F112" s="98"/>
      <c r="G112" s="95"/>
      <c r="H112" s="91"/>
      <c r="O112" s="100"/>
    </row>
    <row r="113" spans="1:15" x14ac:dyDescent="0.3">
      <c r="A113" s="118">
        <v>2.12</v>
      </c>
      <c r="B113" s="96" t="s">
        <v>480</v>
      </c>
      <c r="C113" s="93"/>
      <c r="D113" s="91">
        <v>2</v>
      </c>
      <c r="E113" s="91" t="s">
        <v>141</v>
      </c>
      <c r="F113" s="98"/>
      <c r="G113" s="99">
        <f>F113*D113</f>
        <v>0</v>
      </c>
      <c r="H113" s="91"/>
      <c r="O113" s="100"/>
    </row>
    <row r="114" spans="1:15" x14ac:dyDescent="0.3">
      <c r="A114" s="118" t="s">
        <v>481</v>
      </c>
      <c r="B114" s="92" t="s">
        <v>434</v>
      </c>
      <c r="C114" s="93"/>
      <c r="D114" s="91"/>
      <c r="E114" s="91"/>
      <c r="F114" s="98"/>
      <c r="G114" s="95"/>
      <c r="H114" s="91"/>
      <c r="O114" s="100"/>
    </row>
    <row r="115" spans="1:15" x14ac:dyDescent="0.3">
      <c r="A115" s="118" t="s">
        <v>482</v>
      </c>
      <c r="B115" s="105" t="s">
        <v>436</v>
      </c>
      <c r="C115" s="93"/>
      <c r="D115" s="91"/>
      <c r="E115" s="91"/>
      <c r="F115" s="91"/>
      <c r="G115" s="95"/>
      <c r="H115" s="91"/>
      <c r="O115" s="100"/>
    </row>
    <row r="116" spans="1:15" x14ac:dyDescent="0.3">
      <c r="A116" s="118" t="s">
        <v>483</v>
      </c>
      <c r="B116" s="105" t="s">
        <v>462</v>
      </c>
      <c r="C116" s="93"/>
      <c r="D116" s="91"/>
      <c r="E116" s="91"/>
      <c r="F116" s="91"/>
      <c r="G116" s="95"/>
      <c r="H116" s="91"/>
      <c r="O116" s="100"/>
    </row>
    <row r="117" spans="1:15" x14ac:dyDescent="0.3">
      <c r="A117" s="118" t="s">
        <v>484</v>
      </c>
      <c r="B117" s="105" t="s">
        <v>464</v>
      </c>
      <c r="C117" s="93"/>
      <c r="D117" s="91"/>
      <c r="E117" s="91"/>
      <c r="F117" s="91"/>
      <c r="G117" s="95"/>
      <c r="H117" s="91"/>
      <c r="J117" s="114"/>
      <c r="O117" s="100"/>
    </row>
    <row r="118" spans="1:15" x14ac:dyDescent="0.3">
      <c r="A118" s="118" t="s">
        <v>485</v>
      </c>
      <c r="B118" s="105" t="s">
        <v>446</v>
      </c>
      <c r="C118" s="93"/>
      <c r="D118" s="91"/>
      <c r="E118" s="91"/>
      <c r="F118" s="91"/>
      <c r="G118" s="95"/>
      <c r="H118" s="91"/>
      <c r="O118" s="100"/>
    </row>
    <row r="119" spans="1:15" x14ac:dyDescent="0.3">
      <c r="A119" s="118" t="s">
        <v>486</v>
      </c>
      <c r="B119" s="105" t="s">
        <v>452</v>
      </c>
      <c r="C119" s="93"/>
      <c r="D119" s="115"/>
      <c r="E119" s="91"/>
      <c r="F119" s="91"/>
      <c r="G119" s="95"/>
      <c r="H119" s="91"/>
      <c r="J119" s="116"/>
      <c r="O119" s="100"/>
    </row>
    <row r="120" spans="1:15" x14ac:dyDescent="0.3">
      <c r="A120" s="118" t="s">
        <v>487</v>
      </c>
      <c r="B120" s="105" t="s">
        <v>454</v>
      </c>
      <c r="C120" s="93"/>
      <c r="D120" s="91"/>
      <c r="E120" s="91"/>
      <c r="F120" s="91"/>
      <c r="G120" s="95"/>
      <c r="H120" s="91"/>
      <c r="J120" s="116"/>
      <c r="O120" s="100"/>
    </row>
    <row r="121" spans="1:15" x14ac:dyDescent="0.3">
      <c r="A121" s="91"/>
      <c r="B121" s="105"/>
      <c r="C121" s="93"/>
      <c r="D121" s="91"/>
      <c r="E121" s="91"/>
      <c r="F121" s="124"/>
      <c r="G121" s="95"/>
      <c r="H121" s="91"/>
      <c r="O121" s="100"/>
    </row>
    <row r="122" spans="1:15" x14ac:dyDescent="0.3">
      <c r="A122" s="91"/>
      <c r="B122" s="102"/>
      <c r="C122" s="93"/>
      <c r="D122" s="115"/>
      <c r="E122" s="91"/>
      <c r="F122" s="91"/>
      <c r="G122" s="95"/>
      <c r="H122" s="91"/>
      <c r="O122" s="100"/>
    </row>
    <row r="123" spans="1:15" x14ac:dyDescent="0.3">
      <c r="A123" s="91"/>
      <c r="B123" s="90"/>
      <c r="C123" s="93"/>
      <c r="D123" s="91"/>
      <c r="E123" s="91"/>
      <c r="F123" s="88"/>
      <c r="G123" s="110">
        <f>SUM(G84:G121)</f>
        <v>0</v>
      </c>
      <c r="H123" s="91"/>
      <c r="J123" s="100"/>
    </row>
    <row r="124" spans="1:15" x14ac:dyDescent="0.3">
      <c r="A124" s="91"/>
      <c r="B124" s="119"/>
      <c r="C124" s="93"/>
      <c r="D124" s="91"/>
      <c r="E124" s="91"/>
      <c r="F124" s="88"/>
      <c r="G124" s="95"/>
      <c r="H124" s="91"/>
    </row>
    <row r="125" spans="1:15" x14ac:dyDescent="0.3">
      <c r="A125" s="82"/>
      <c r="B125" s="83"/>
      <c r="C125" s="83"/>
      <c r="D125" s="84"/>
      <c r="E125" s="83"/>
      <c r="F125" s="83"/>
      <c r="G125" s="83"/>
      <c r="H125" s="83"/>
    </row>
    <row r="126" spans="1:15" x14ac:dyDescent="0.3">
      <c r="A126" s="91"/>
      <c r="B126" s="90"/>
      <c r="C126" s="93"/>
      <c r="D126" s="91"/>
      <c r="E126" s="91"/>
      <c r="F126" s="91"/>
      <c r="G126" s="95"/>
      <c r="H126" s="91"/>
      <c r="O126" s="100"/>
    </row>
    <row r="127" spans="1:15" x14ac:dyDescent="0.3">
      <c r="A127" s="88"/>
      <c r="B127" s="89" t="str">
        <f>B88</f>
        <v>Priority 2 Repairs (continued)</v>
      </c>
      <c r="C127" s="90"/>
      <c r="D127" s="88" t="s">
        <v>12</v>
      </c>
      <c r="E127" s="88" t="s">
        <v>128</v>
      </c>
      <c r="F127" s="88" t="s">
        <v>13</v>
      </c>
      <c r="G127" s="88" t="s">
        <v>129</v>
      </c>
      <c r="H127" s="91"/>
    </row>
    <row r="128" spans="1:15" ht="13.15" customHeight="1" x14ac:dyDescent="0.3">
      <c r="A128" s="91"/>
      <c r="B128" s="90"/>
      <c r="C128" s="93"/>
      <c r="D128" s="91"/>
      <c r="E128" s="91"/>
      <c r="F128" s="91"/>
      <c r="G128" s="95"/>
      <c r="H128" s="91"/>
      <c r="O128" s="100"/>
    </row>
    <row r="129" spans="1:15" x14ac:dyDescent="0.3">
      <c r="A129" s="118">
        <v>2.13</v>
      </c>
      <c r="B129" s="96" t="s">
        <v>488</v>
      </c>
      <c r="C129" s="93"/>
      <c r="D129" s="91"/>
      <c r="E129" s="91"/>
      <c r="F129" s="91"/>
      <c r="G129" s="99"/>
      <c r="H129" s="91"/>
      <c r="O129" s="100"/>
    </row>
    <row r="130" spans="1:15" x14ac:dyDescent="0.3">
      <c r="A130" s="118" t="s">
        <v>489</v>
      </c>
      <c r="B130" s="105" t="s">
        <v>490</v>
      </c>
      <c r="C130" s="93"/>
      <c r="D130" s="91">
        <v>1</v>
      </c>
      <c r="E130" s="91" t="s">
        <v>144</v>
      </c>
      <c r="F130" s="98"/>
      <c r="G130" s="99">
        <f>F130*D130</f>
        <v>0</v>
      </c>
      <c r="H130" s="91"/>
      <c r="O130" s="100"/>
    </row>
    <row r="131" spans="1:15" x14ac:dyDescent="0.3">
      <c r="A131" s="118" t="s">
        <v>491</v>
      </c>
      <c r="B131" s="105" t="s">
        <v>492</v>
      </c>
      <c r="C131" s="93"/>
      <c r="D131" s="91">
        <v>1</v>
      </c>
      <c r="E131" s="91" t="s">
        <v>144</v>
      </c>
      <c r="F131" s="98"/>
      <c r="G131" s="99">
        <f t="shared" ref="G131:G139" si="9">F131*D131</f>
        <v>0</v>
      </c>
      <c r="H131" s="91"/>
      <c r="O131" s="100"/>
    </row>
    <row r="132" spans="1:15" x14ac:dyDescent="0.3">
      <c r="A132" s="118" t="s">
        <v>493</v>
      </c>
      <c r="B132" s="105" t="s">
        <v>494</v>
      </c>
      <c r="C132" s="93"/>
      <c r="D132" s="91">
        <v>1</v>
      </c>
      <c r="E132" s="91" t="s">
        <v>141</v>
      </c>
      <c r="F132" s="98"/>
      <c r="G132" s="99">
        <f t="shared" si="9"/>
        <v>0</v>
      </c>
      <c r="H132" s="91"/>
      <c r="J132" s="100"/>
      <c r="O132" s="100"/>
    </row>
    <row r="133" spans="1:15" x14ac:dyDescent="0.3">
      <c r="A133" s="118" t="s">
        <v>495</v>
      </c>
      <c r="B133" s="105" t="s">
        <v>496</v>
      </c>
      <c r="C133" s="93"/>
      <c r="D133" s="91">
        <v>2</v>
      </c>
      <c r="E133" s="91" t="s">
        <v>141</v>
      </c>
      <c r="F133" s="98"/>
      <c r="G133" s="99">
        <f t="shared" si="9"/>
        <v>0</v>
      </c>
      <c r="H133" s="91"/>
      <c r="J133" s="100"/>
      <c r="O133" s="100"/>
    </row>
    <row r="134" spans="1:15" x14ac:dyDescent="0.3">
      <c r="A134" s="118" t="s">
        <v>497</v>
      </c>
      <c r="B134" s="105" t="s">
        <v>498</v>
      </c>
      <c r="C134" s="93"/>
      <c r="D134" s="91">
        <v>2</v>
      </c>
      <c r="E134" s="91" t="s">
        <v>141</v>
      </c>
      <c r="F134" s="98"/>
      <c r="G134" s="99">
        <f t="shared" si="9"/>
        <v>0</v>
      </c>
      <c r="H134" s="91"/>
      <c r="J134" s="100"/>
      <c r="O134" s="100"/>
    </row>
    <row r="135" spans="1:15" x14ac:dyDescent="0.3">
      <c r="A135" s="118" t="s">
        <v>499</v>
      </c>
      <c r="B135" s="105" t="s">
        <v>500</v>
      </c>
      <c r="C135" s="93"/>
      <c r="D135" s="91">
        <v>6</v>
      </c>
      <c r="E135" s="91" t="s">
        <v>141</v>
      </c>
      <c r="F135" s="98"/>
      <c r="G135" s="99">
        <f t="shared" si="9"/>
        <v>0</v>
      </c>
      <c r="H135" s="91"/>
      <c r="J135" s="100"/>
      <c r="O135" s="100"/>
    </row>
    <row r="136" spans="1:15" x14ac:dyDescent="0.3">
      <c r="A136" s="118" t="s">
        <v>501</v>
      </c>
      <c r="B136" s="105" t="s">
        <v>502</v>
      </c>
      <c r="C136" s="93"/>
      <c r="D136" s="91">
        <v>1</v>
      </c>
      <c r="E136" s="91" t="s">
        <v>141</v>
      </c>
      <c r="F136" s="98"/>
      <c r="G136" s="99">
        <f t="shared" si="9"/>
        <v>0</v>
      </c>
      <c r="H136" s="91"/>
      <c r="J136" s="100"/>
      <c r="O136" s="100"/>
    </row>
    <row r="137" spans="1:15" x14ac:dyDescent="0.3">
      <c r="A137" s="118" t="s">
        <v>503</v>
      </c>
      <c r="B137" s="105" t="s">
        <v>504</v>
      </c>
      <c r="C137" s="93"/>
      <c r="D137" s="91">
        <v>1</v>
      </c>
      <c r="E137" s="91" t="s">
        <v>141</v>
      </c>
      <c r="F137" s="98"/>
      <c r="G137" s="99">
        <f t="shared" si="9"/>
        <v>0</v>
      </c>
      <c r="H137" s="91"/>
      <c r="J137" s="100"/>
      <c r="O137" s="100"/>
    </row>
    <row r="138" spans="1:15" x14ac:dyDescent="0.3">
      <c r="A138" s="118" t="s">
        <v>505</v>
      </c>
      <c r="B138" s="105" t="s">
        <v>506</v>
      </c>
      <c r="C138" s="93"/>
      <c r="D138" s="91">
        <v>1</v>
      </c>
      <c r="E138" s="91" t="s">
        <v>141</v>
      </c>
      <c r="F138" s="98"/>
      <c r="G138" s="99">
        <f t="shared" si="9"/>
        <v>0</v>
      </c>
      <c r="H138" s="91"/>
      <c r="J138" s="100"/>
      <c r="O138" s="100"/>
    </row>
    <row r="139" spans="1:15" x14ac:dyDescent="0.3">
      <c r="A139" s="118" t="s">
        <v>507</v>
      </c>
      <c r="B139" s="105" t="s">
        <v>508</v>
      </c>
      <c r="C139" s="93"/>
      <c r="D139" s="91">
        <v>2</v>
      </c>
      <c r="E139" s="91" t="s">
        <v>141</v>
      </c>
      <c r="F139" s="98"/>
      <c r="G139" s="99">
        <f t="shared" si="9"/>
        <v>0</v>
      </c>
      <c r="H139" s="91"/>
      <c r="J139" s="100"/>
      <c r="O139" s="100"/>
    </row>
    <row r="140" spans="1:15" x14ac:dyDescent="0.3">
      <c r="A140" s="118" t="s">
        <v>509</v>
      </c>
      <c r="B140" s="105" t="s">
        <v>510</v>
      </c>
      <c r="C140" s="93"/>
      <c r="D140" s="91">
        <v>1</v>
      </c>
      <c r="E140" s="91" t="s">
        <v>141</v>
      </c>
      <c r="F140" s="98"/>
      <c r="G140" s="99">
        <f>F140*D140</f>
        <v>0</v>
      </c>
      <c r="H140" s="91"/>
      <c r="J140" s="100"/>
      <c r="O140" s="100"/>
    </row>
    <row r="141" spans="1:15" ht="4.9000000000000004" customHeight="1" x14ac:dyDescent="0.3">
      <c r="A141" s="118"/>
      <c r="C141" s="93"/>
      <c r="D141" s="91"/>
      <c r="E141" s="91"/>
      <c r="F141" s="98"/>
      <c r="G141" s="99"/>
      <c r="H141" s="91"/>
      <c r="J141" s="100"/>
      <c r="O141" s="100"/>
    </row>
    <row r="142" spans="1:15" x14ac:dyDescent="0.3">
      <c r="A142" s="118"/>
      <c r="B142" s="96" t="s">
        <v>511</v>
      </c>
      <c r="C142" s="93"/>
      <c r="D142" s="91"/>
      <c r="E142" s="91"/>
      <c r="F142" s="98"/>
      <c r="G142" s="99"/>
      <c r="H142" s="91"/>
      <c r="J142" s="100"/>
      <c r="O142" s="100"/>
    </row>
    <row r="143" spans="1:15" ht="4.9000000000000004" customHeight="1" x14ac:dyDescent="0.3">
      <c r="A143" s="118"/>
      <c r="C143" s="93"/>
      <c r="D143" s="91"/>
      <c r="E143" s="91"/>
      <c r="F143" s="98"/>
      <c r="G143" s="99"/>
      <c r="H143" s="91"/>
      <c r="J143" s="100"/>
      <c r="O143" s="100"/>
    </row>
    <row r="144" spans="1:15" x14ac:dyDescent="0.3">
      <c r="A144" s="118">
        <v>2.14</v>
      </c>
      <c r="B144" s="96" t="s">
        <v>512</v>
      </c>
      <c r="C144" s="93"/>
      <c r="D144" s="91"/>
      <c r="E144" s="91"/>
      <c r="F144" s="98"/>
      <c r="G144" s="99"/>
      <c r="H144" s="91"/>
      <c r="J144" s="100"/>
      <c r="O144" s="100"/>
    </row>
    <row r="145" spans="1:15" x14ac:dyDescent="0.3">
      <c r="A145" s="118" t="s">
        <v>513</v>
      </c>
      <c r="B145" s="105" t="s">
        <v>514</v>
      </c>
      <c r="C145" s="93"/>
      <c r="D145" s="91">
        <v>5</v>
      </c>
      <c r="E145" s="91" t="s">
        <v>138</v>
      </c>
      <c r="F145" s="98"/>
      <c r="G145" s="99">
        <f>F145*D145</f>
        <v>0</v>
      </c>
      <c r="H145" s="91"/>
      <c r="J145" s="100"/>
      <c r="O145" s="100"/>
    </row>
    <row r="146" spans="1:15" x14ac:dyDescent="0.3">
      <c r="A146" s="118" t="s">
        <v>515</v>
      </c>
      <c r="B146" s="105" t="s">
        <v>516</v>
      </c>
      <c r="C146" s="93"/>
      <c r="D146" s="91">
        <v>5</v>
      </c>
      <c r="E146" s="91" t="s">
        <v>138</v>
      </c>
      <c r="F146" s="98"/>
      <c r="G146" s="99">
        <f t="shared" ref="G146:G147" si="10">F146*D146</f>
        <v>0</v>
      </c>
      <c r="H146" s="91"/>
      <c r="J146" s="100"/>
      <c r="O146" s="100"/>
    </row>
    <row r="147" spans="1:15" x14ac:dyDescent="0.3">
      <c r="A147" s="118" t="s">
        <v>517</v>
      </c>
      <c r="B147" s="105" t="s">
        <v>518</v>
      </c>
      <c r="C147" s="93"/>
      <c r="D147" s="91">
        <v>1</v>
      </c>
      <c r="E147" s="91" t="s">
        <v>144</v>
      </c>
      <c r="F147" s="98"/>
      <c r="G147" s="99">
        <f t="shared" si="10"/>
        <v>0</v>
      </c>
      <c r="H147" s="91"/>
      <c r="J147" s="100"/>
      <c r="O147" s="100"/>
    </row>
    <row r="148" spans="1:15" x14ac:dyDescent="0.3">
      <c r="A148" s="118"/>
      <c r="B148" s="105"/>
      <c r="F148" s="98"/>
      <c r="G148" s="99"/>
      <c r="H148" s="91"/>
      <c r="O148" s="100"/>
    </row>
    <row r="149" spans="1:15" x14ac:dyDescent="0.3">
      <c r="A149" s="118">
        <v>2.15</v>
      </c>
      <c r="B149" s="96" t="s">
        <v>519</v>
      </c>
      <c r="F149" s="98"/>
      <c r="G149" s="99"/>
      <c r="H149" s="91"/>
      <c r="O149" s="100"/>
    </row>
    <row r="150" spans="1:15" x14ac:dyDescent="0.3">
      <c r="A150" s="118" t="s">
        <v>520</v>
      </c>
      <c r="B150" s="105" t="s">
        <v>521</v>
      </c>
      <c r="D150" s="91">
        <v>1</v>
      </c>
      <c r="E150" s="91" t="s">
        <v>144</v>
      </c>
      <c r="F150" s="98"/>
      <c r="G150" s="99">
        <f t="shared" ref="G150:G153" si="11">F150*D150</f>
        <v>0</v>
      </c>
      <c r="H150" s="91"/>
      <c r="O150" s="100"/>
    </row>
    <row r="151" spans="1:15" x14ac:dyDescent="0.3">
      <c r="A151" s="118" t="s">
        <v>522</v>
      </c>
      <c r="B151" s="105" t="s">
        <v>523</v>
      </c>
      <c r="D151" s="91">
        <v>1</v>
      </c>
      <c r="E151" s="91" t="s">
        <v>144</v>
      </c>
      <c r="F151" s="98"/>
      <c r="G151" s="99">
        <f t="shared" si="11"/>
        <v>0</v>
      </c>
      <c r="H151" s="91"/>
      <c r="O151" s="100"/>
    </row>
    <row r="152" spans="1:15" x14ac:dyDescent="0.3">
      <c r="A152" s="118" t="s">
        <v>524</v>
      </c>
      <c r="B152" s="105" t="s">
        <v>525</v>
      </c>
      <c r="D152" s="91">
        <v>1</v>
      </c>
      <c r="E152" s="91" t="s">
        <v>144</v>
      </c>
      <c r="F152" s="98"/>
      <c r="G152" s="99">
        <f t="shared" si="11"/>
        <v>0</v>
      </c>
      <c r="H152" s="91"/>
      <c r="O152" s="100"/>
    </row>
    <row r="153" spans="1:15" x14ac:dyDescent="0.3">
      <c r="A153" s="118" t="s">
        <v>526</v>
      </c>
      <c r="B153" s="105" t="s">
        <v>527</v>
      </c>
      <c r="D153" s="91">
        <v>1</v>
      </c>
      <c r="E153" s="91" t="s">
        <v>141</v>
      </c>
      <c r="F153" s="98"/>
      <c r="G153" s="99">
        <f t="shared" si="11"/>
        <v>0</v>
      </c>
      <c r="H153" s="91"/>
      <c r="O153" s="100"/>
    </row>
    <row r="154" spans="1:15" x14ac:dyDescent="0.3">
      <c r="A154" s="118"/>
      <c r="B154" s="105"/>
      <c r="F154" s="98"/>
      <c r="G154" s="99"/>
      <c r="H154" s="91"/>
      <c r="O154" s="100"/>
    </row>
    <row r="155" spans="1:15" x14ac:dyDescent="0.3">
      <c r="A155" s="118">
        <v>2.16</v>
      </c>
      <c r="B155" s="96" t="s">
        <v>528</v>
      </c>
      <c r="C155" s="93"/>
      <c r="D155" s="91"/>
      <c r="E155" s="91"/>
      <c r="F155" s="98"/>
      <c r="G155" s="99"/>
      <c r="H155" s="91"/>
      <c r="O155" s="100"/>
    </row>
    <row r="156" spans="1:15" x14ac:dyDescent="0.3">
      <c r="A156" s="118" t="s">
        <v>529</v>
      </c>
      <c r="B156" s="105" t="s">
        <v>521</v>
      </c>
      <c r="C156" s="93"/>
      <c r="D156" s="91">
        <v>1</v>
      </c>
      <c r="E156" s="91" t="s">
        <v>144</v>
      </c>
      <c r="F156" s="98"/>
      <c r="G156" s="99">
        <f t="shared" ref="G156:G161" si="12">F156*D156</f>
        <v>0</v>
      </c>
      <c r="H156" s="91"/>
      <c r="J156" s="114"/>
      <c r="O156" s="100"/>
    </row>
    <row r="157" spans="1:15" x14ac:dyDescent="0.3">
      <c r="A157" s="118" t="s">
        <v>530</v>
      </c>
      <c r="B157" s="105" t="s">
        <v>523</v>
      </c>
      <c r="C157" s="93"/>
      <c r="D157" s="91">
        <v>1</v>
      </c>
      <c r="E157" s="91" t="s">
        <v>144</v>
      </c>
      <c r="F157" s="98"/>
      <c r="G157" s="99">
        <f t="shared" si="12"/>
        <v>0</v>
      </c>
      <c r="H157" s="91"/>
      <c r="O157" s="100"/>
    </row>
    <row r="158" spans="1:15" x14ac:dyDescent="0.3">
      <c r="A158" s="118" t="s">
        <v>531</v>
      </c>
      <c r="B158" s="105" t="s">
        <v>525</v>
      </c>
      <c r="C158" s="93"/>
      <c r="D158" s="91">
        <v>1</v>
      </c>
      <c r="E158" s="91" t="s">
        <v>144</v>
      </c>
      <c r="F158" s="98"/>
      <c r="G158" s="99">
        <f t="shared" si="12"/>
        <v>0</v>
      </c>
      <c r="H158" s="91"/>
      <c r="J158" s="116"/>
      <c r="O158" s="100"/>
    </row>
    <row r="159" spans="1:15" x14ac:dyDescent="0.3">
      <c r="A159" s="118" t="s">
        <v>532</v>
      </c>
      <c r="B159" s="92" t="s">
        <v>533</v>
      </c>
      <c r="C159" s="93"/>
      <c r="D159" s="91">
        <v>4</v>
      </c>
      <c r="E159" s="91" t="s">
        <v>141</v>
      </c>
      <c r="F159" s="98"/>
      <c r="G159" s="99">
        <f t="shared" si="12"/>
        <v>0</v>
      </c>
      <c r="H159" s="91"/>
      <c r="J159" s="116"/>
      <c r="O159" s="100"/>
    </row>
    <row r="160" spans="1:15" x14ac:dyDescent="0.3">
      <c r="A160" s="118" t="s">
        <v>534</v>
      </c>
      <c r="B160" s="92" t="s">
        <v>535</v>
      </c>
      <c r="C160" s="93"/>
      <c r="D160" s="91">
        <v>4</v>
      </c>
      <c r="E160" s="91" t="s">
        <v>141</v>
      </c>
      <c r="F160" s="98"/>
      <c r="G160" s="99">
        <f t="shared" si="12"/>
        <v>0</v>
      </c>
      <c r="H160" s="91"/>
      <c r="O160" s="100"/>
    </row>
    <row r="161" spans="1:15" x14ac:dyDescent="0.3">
      <c r="A161" s="118" t="s">
        <v>536</v>
      </c>
      <c r="B161" s="105" t="s">
        <v>537</v>
      </c>
      <c r="C161" s="93"/>
      <c r="D161" s="91">
        <v>4</v>
      </c>
      <c r="E161" s="91" t="s">
        <v>141</v>
      </c>
      <c r="F161" s="98"/>
      <c r="G161" s="99">
        <f t="shared" si="12"/>
        <v>0</v>
      </c>
      <c r="H161" s="91"/>
      <c r="O161" s="100"/>
    </row>
    <row r="162" spans="1:15" x14ac:dyDescent="0.3">
      <c r="A162" s="118"/>
      <c r="B162" s="105"/>
      <c r="C162" s="93"/>
      <c r="D162" s="91"/>
      <c r="E162" s="91"/>
      <c r="F162" s="98"/>
      <c r="G162" s="99"/>
      <c r="H162" s="91"/>
      <c r="O162" s="100"/>
    </row>
    <row r="163" spans="1:15" x14ac:dyDescent="0.3">
      <c r="A163" s="118"/>
      <c r="B163" s="105"/>
      <c r="C163" s="93"/>
      <c r="D163" s="91"/>
      <c r="E163" s="91"/>
      <c r="F163" s="98"/>
      <c r="G163" s="99"/>
      <c r="H163" s="91"/>
      <c r="O163" s="100"/>
    </row>
    <row r="164" spans="1:15" x14ac:dyDescent="0.3">
      <c r="A164" s="118"/>
      <c r="B164" s="105"/>
      <c r="C164" s="93"/>
      <c r="D164" s="91"/>
      <c r="E164" s="91"/>
      <c r="F164" s="98"/>
      <c r="G164" s="99"/>
      <c r="H164" s="91"/>
      <c r="O164" s="100"/>
    </row>
    <row r="165" spans="1:15" x14ac:dyDescent="0.3">
      <c r="A165" s="118"/>
      <c r="B165" s="105"/>
      <c r="C165" s="93"/>
      <c r="D165" s="91"/>
      <c r="E165" s="91"/>
      <c r="F165" s="98"/>
      <c r="G165" s="99"/>
      <c r="H165" s="91"/>
      <c r="O165" s="100"/>
    </row>
    <row r="166" spans="1:15" x14ac:dyDescent="0.3">
      <c r="A166" s="118"/>
      <c r="B166" s="105"/>
      <c r="C166" s="93"/>
      <c r="D166" s="91"/>
      <c r="E166" s="91"/>
      <c r="F166" s="98"/>
      <c r="G166" s="99"/>
      <c r="H166" s="91"/>
      <c r="O166" s="100"/>
    </row>
    <row r="167" spans="1:15" ht="13.15" customHeight="1" x14ac:dyDescent="0.3">
      <c r="A167" s="118"/>
      <c r="B167" s="105"/>
      <c r="C167" s="93"/>
      <c r="D167" s="91"/>
      <c r="E167" s="91"/>
      <c r="F167" s="98"/>
      <c r="G167" s="99"/>
      <c r="H167" s="91"/>
      <c r="O167" s="100"/>
    </row>
    <row r="168" spans="1:15" x14ac:dyDescent="0.3">
      <c r="A168" s="91"/>
      <c r="B168" s="105"/>
      <c r="C168" s="93"/>
      <c r="D168" s="91"/>
      <c r="E168" s="91"/>
      <c r="F168" s="91"/>
      <c r="G168" s="91"/>
      <c r="H168" s="91"/>
    </row>
    <row r="169" spans="1:15" x14ac:dyDescent="0.3">
      <c r="A169" s="91"/>
      <c r="B169" s="90"/>
      <c r="C169" s="93"/>
      <c r="D169" s="91"/>
      <c r="E169" s="91"/>
      <c r="F169" s="88"/>
      <c r="G169" s="110">
        <f>SUM(G123:G168)</f>
        <v>0</v>
      </c>
      <c r="H169" s="91"/>
      <c r="J169" s="100"/>
      <c r="K169" s="100"/>
    </row>
    <row r="170" spans="1:15" ht="13.5" customHeight="1" x14ac:dyDescent="0.3">
      <c r="A170" s="91"/>
      <c r="B170" s="119"/>
      <c r="C170" s="93"/>
      <c r="D170" s="91"/>
      <c r="E170" s="91"/>
      <c r="F170" s="88"/>
      <c r="G170" s="95"/>
      <c r="H170" s="91"/>
    </row>
    <row r="171" spans="1:15" x14ac:dyDescent="0.3">
      <c r="A171" s="82"/>
      <c r="B171" s="83"/>
      <c r="C171" s="83"/>
      <c r="D171" s="84"/>
      <c r="E171" s="83"/>
      <c r="F171" s="83"/>
      <c r="G171" s="83"/>
      <c r="H171" s="83"/>
    </row>
    <row r="172" spans="1:15" x14ac:dyDescent="0.3">
      <c r="A172" s="91"/>
      <c r="B172" s="90"/>
      <c r="C172" s="93"/>
      <c r="D172" s="91"/>
      <c r="E172" s="91"/>
      <c r="F172" s="91"/>
      <c r="G172" s="95"/>
      <c r="H172" s="91"/>
      <c r="O172" s="100"/>
    </row>
    <row r="173" spans="1:15" x14ac:dyDescent="0.3">
      <c r="A173" s="88"/>
      <c r="B173" s="89" t="str">
        <f>B127</f>
        <v>Priority 2 Repairs (continued)</v>
      </c>
      <c r="C173" s="90"/>
      <c r="D173" s="88" t="s">
        <v>12</v>
      </c>
      <c r="E173" s="88" t="s">
        <v>128</v>
      </c>
      <c r="F173" s="88" t="s">
        <v>13</v>
      </c>
      <c r="G173" s="88" t="s">
        <v>129</v>
      </c>
      <c r="H173" s="91"/>
    </row>
    <row r="174" spans="1:15" x14ac:dyDescent="0.3">
      <c r="A174" s="91"/>
      <c r="B174" s="90"/>
      <c r="C174" s="93"/>
      <c r="D174" s="91"/>
      <c r="E174" s="91"/>
      <c r="F174" s="91"/>
      <c r="G174" s="95"/>
      <c r="H174" s="91"/>
      <c r="O174" s="100"/>
    </row>
    <row r="175" spans="1:15" x14ac:dyDescent="0.3">
      <c r="A175" s="118">
        <v>2.17</v>
      </c>
      <c r="B175" s="121" t="s">
        <v>538</v>
      </c>
      <c r="C175" s="93"/>
      <c r="D175" s="91"/>
      <c r="E175" s="91"/>
      <c r="F175" s="91"/>
      <c r="G175" s="95"/>
      <c r="H175" s="91"/>
      <c r="O175" s="100"/>
    </row>
    <row r="176" spans="1:15" x14ac:dyDescent="0.3">
      <c r="A176" s="118" t="s">
        <v>539</v>
      </c>
      <c r="B176" s="105" t="s">
        <v>521</v>
      </c>
      <c r="C176" s="93"/>
      <c r="D176" s="91">
        <v>1</v>
      </c>
      <c r="E176" s="91" t="s">
        <v>144</v>
      </c>
      <c r="F176" s="98"/>
      <c r="G176" s="99">
        <f>F176*D176</f>
        <v>0</v>
      </c>
      <c r="H176" s="91"/>
      <c r="O176" s="100"/>
    </row>
    <row r="177" spans="1:15" x14ac:dyDescent="0.3">
      <c r="A177" s="118" t="s">
        <v>540</v>
      </c>
      <c r="B177" s="105" t="s">
        <v>541</v>
      </c>
      <c r="C177" s="93"/>
      <c r="D177" s="91">
        <v>1</v>
      </c>
      <c r="E177" s="91" t="s">
        <v>144</v>
      </c>
      <c r="F177" s="98"/>
      <c r="G177" s="99">
        <f>F177*D177</f>
        <v>0</v>
      </c>
      <c r="H177" s="91"/>
      <c r="O177" s="100"/>
    </row>
    <row r="178" spans="1:15" x14ac:dyDescent="0.3">
      <c r="A178" s="118" t="s">
        <v>542</v>
      </c>
      <c r="B178" s="105" t="s">
        <v>543</v>
      </c>
      <c r="C178" s="93"/>
      <c r="D178" s="91">
        <v>1</v>
      </c>
      <c r="E178" s="91" t="s">
        <v>144</v>
      </c>
      <c r="F178" s="98"/>
      <c r="G178" s="99">
        <f t="shared" ref="G178:G181" si="13">F178*D178</f>
        <v>0</v>
      </c>
      <c r="H178" s="91"/>
      <c r="J178" s="100"/>
      <c r="O178" s="100"/>
    </row>
    <row r="179" spans="1:15" ht="15" customHeight="1" x14ac:dyDescent="0.3">
      <c r="A179" s="118" t="s">
        <v>544</v>
      </c>
      <c r="B179" s="105" t="s">
        <v>545</v>
      </c>
      <c r="C179" s="93"/>
      <c r="D179" s="91">
        <v>1</v>
      </c>
      <c r="E179" s="91" t="s">
        <v>144</v>
      </c>
      <c r="F179" s="98"/>
      <c r="G179" s="99">
        <f t="shared" si="13"/>
        <v>0</v>
      </c>
      <c r="H179" s="91"/>
      <c r="J179" s="100"/>
      <c r="O179" s="100"/>
    </row>
    <row r="180" spans="1:15" x14ac:dyDescent="0.3">
      <c r="A180" s="118" t="s">
        <v>546</v>
      </c>
      <c r="B180" s="92" t="s">
        <v>533</v>
      </c>
      <c r="C180" s="93"/>
      <c r="D180" s="91">
        <v>4</v>
      </c>
      <c r="E180" s="91" t="s">
        <v>141</v>
      </c>
      <c r="F180" s="98"/>
      <c r="G180" s="99">
        <f t="shared" si="13"/>
        <v>0</v>
      </c>
      <c r="H180" s="91"/>
      <c r="J180" s="100"/>
      <c r="O180" s="100"/>
    </row>
    <row r="181" spans="1:15" x14ac:dyDescent="0.3">
      <c r="A181" s="118" t="s">
        <v>547</v>
      </c>
      <c r="B181" s="105" t="s">
        <v>548</v>
      </c>
      <c r="C181" s="93"/>
      <c r="D181" s="91">
        <v>4</v>
      </c>
      <c r="E181" s="91" t="s">
        <v>141</v>
      </c>
      <c r="F181" s="98"/>
      <c r="G181" s="99">
        <f t="shared" si="13"/>
        <v>0</v>
      </c>
      <c r="H181" s="91"/>
      <c r="J181" s="100"/>
      <c r="O181" s="100"/>
    </row>
    <row r="182" spans="1:15" x14ac:dyDescent="0.3">
      <c r="A182" s="118" t="s">
        <v>549</v>
      </c>
      <c r="B182" s="105" t="s">
        <v>537</v>
      </c>
      <c r="C182" s="93"/>
      <c r="D182" s="91">
        <v>4</v>
      </c>
      <c r="E182" s="91" t="s">
        <v>141</v>
      </c>
      <c r="F182" s="98"/>
      <c r="G182" s="99">
        <f>F182*D182</f>
        <v>0</v>
      </c>
      <c r="H182" s="91"/>
      <c r="J182" s="100"/>
      <c r="O182" s="100"/>
    </row>
    <row r="183" spans="1:15" x14ac:dyDescent="0.3">
      <c r="A183" s="91"/>
      <c r="B183" s="121"/>
      <c r="C183" s="93"/>
      <c r="D183" s="91"/>
      <c r="E183" s="91"/>
      <c r="F183" s="98"/>
      <c r="G183" s="99"/>
      <c r="H183" s="91"/>
      <c r="J183" s="100"/>
      <c r="O183" s="100"/>
    </row>
    <row r="184" spans="1:15" x14ac:dyDescent="0.3">
      <c r="A184" s="91">
        <v>2.1800000000000002</v>
      </c>
      <c r="B184" s="96" t="s">
        <v>550</v>
      </c>
      <c r="C184" s="93"/>
      <c r="D184" s="91"/>
      <c r="E184" s="91"/>
      <c r="F184" s="98"/>
      <c r="G184" s="99"/>
      <c r="H184" s="91"/>
      <c r="J184" s="100"/>
      <c r="O184" s="100"/>
    </row>
    <row r="185" spans="1:15" x14ac:dyDescent="0.3">
      <c r="A185" s="91" t="s">
        <v>551</v>
      </c>
      <c r="B185" s="105" t="s">
        <v>552</v>
      </c>
      <c r="C185" s="93"/>
      <c r="D185" s="91">
        <v>1</v>
      </c>
      <c r="E185" s="91" t="s">
        <v>144</v>
      </c>
      <c r="F185" s="98"/>
      <c r="G185" s="99">
        <f>F185*D185</f>
        <v>0</v>
      </c>
      <c r="H185" s="91"/>
      <c r="J185" s="100"/>
      <c r="O185" s="100"/>
    </row>
    <row r="186" spans="1:15" x14ac:dyDescent="0.3">
      <c r="A186" s="91" t="s">
        <v>553</v>
      </c>
      <c r="B186" s="105" t="s">
        <v>554</v>
      </c>
      <c r="C186" s="93"/>
      <c r="D186" s="91">
        <v>1</v>
      </c>
      <c r="E186" s="91" t="s">
        <v>144</v>
      </c>
      <c r="F186" s="98"/>
      <c r="G186" s="99">
        <f t="shared" ref="G186:G190" si="14">F186*D186</f>
        <v>0</v>
      </c>
      <c r="H186" s="91"/>
      <c r="J186" s="100"/>
      <c r="O186" s="100"/>
    </row>
    <row r="187" spans="1:15" x14ac:dyDescent="0.3">
      <c r="A187" s="91"/>
      <c r="B187" s="105"/>
      <c r="C187" s="93"/>
      <c r="D187" s="91"/>
      <c r="E187" s="91"/>
      <c r="F187" s="98"/>
      <c r="G187" s="99"/>
      <c r="H187" s="91"/>
      <c r="J187" s="100"/>
      <c r="O187" s="100"/>
    </row>
    <row r="188" spans="1:15" x14ac:dyDescent="0.3">
      <c r="A188" s="91">
        <v>2.19</v>
      </c>
      <c r="B188" s="96" t="s">
        <v>550</v>
      </c>
      <c r="C188" s="93"/>
      <c r="D188" s="91"/>
      <c r="E188" s="91"/>
      <c r="F188" s="98"/>
      <c r="G188" s="99"/>
      <c r="H188" s="91"/>
      <c r="J188" s="100"/>
      <c r="O188" s="100"/>
    </row>
    <row r="189" spans="1:15" x14ac:dyDescent="0.3">
      <c r="A189" s="118" t="s">
        <v>555</v>
      </c>
      <c r="B189" s="105" t="s">
        <v>552</v>
      </c>
      <c r="C189" s="93"/>
      <c r="D189" s="91">
        <v>1</v>
      </c>
      <c r="E189" s="91" t="s">
        <v>144</v>
      </c>
      <c r="F189" s="98"/>
      <c r="G189" s="99">
        <f t="shared" si="14"/>
        <v>0</v>
      </c>
      <c r="H189" s="91"/>
      <c r="J189" s="100"/>
      <c r="O189" s="100"/>
    </row>
    <row r="190" spans="1:15" x14ac:dyDescent="0.3">
      <c r="A190" s="118" t="s">
        <v>556</v>
      </c>
      <c r="B190" s="105" t="s">
        <v>554</v>
      </c>
      <c r="C190" s="93"/>
      <c r="D190" s="91">
        <v>1</v>
      </c>
      <c r="E190" s="91" t="s">
        <v>144</v>
      </c>
      <c r="F190" s="98"/>
      <c r="G190" s="99">
        <f t="shared" si="14"/>
        <v>0</v>
      </c>
      <c r="H190" s="91"/>
      <c r="J190" s="100"/>
      <c r="O190" s="100"/>
    </row>
    <row r="191" spans="1:15" x14ac:dyDescent="0.3">
      <c r="A191" s="118"/>
      <c r="B191" s="105"/>
      <c r="C191" s="93"/>
      <c r="D191" s="91"/>
      <c r="E191" s="91"/>
      <c r="F191" s="98"/>
      <c r="G191" s="99"/>
      <c r="H191" s="91"/>
      <c r="J191" s="100"/>
      <c r="O191" s="100"/>
    </row>
    <row r="192" spans="1:15" x14ac:dyDescent="0.3">
      <c r="A192" s="118" t="s">
        <v>557</v>
      </c>
      <c r="B192" s="96" t="s">
        <v>558</v>
      </c>
      <c r="F192" s="98"/>
      <c r="G192" s="99"/>
      <c r="H192" s="91"/>
      <c r="O192" s="100"/>
    </row>
    <row r="193" spans="1:15" x14ac:dyDescent="0.3">
      <c r="A193" s="118" t="s">
        <v>559</v>
      </c>
      <c r="B193" s="105" t="s">
        <v>560</v>
      </c>
      <c r="D193" s="91">
        <v>10</v>
      </c>
      <c r="E193" s="91" t="s">
        <v>141</v>
      </c>
      <c r="F193" s="98"/>
      <c r="G193" s="99">
        <f t="shared" ref="G193:G202" si="15">F193*D193</f>
        <v>0</v>
      </c>
      <c r="H193" s="91"/>
      <c r="O193" s="100"/>
    </row>
    <row r="194" spans="1:15" x14ac:dyDescent="0.3">
      <c r="A194" s="118" t="s">
        <v>561</v>
      </c>
      <c r="B194" s="105" t="s">
        <v>562</v>
      </c>
      <c r="C194" s="93"/>
      <c r="D194" s="91">
        <v>10</v>
      </c>
      <c r="E194" s="91" t="s">
        <v>141</v>
      </c>
      <c r="F194" s="98"/>
      <c r="G194" s="99">
        <f t="shared" si="15"/>
        <v>0</v>
      </c>
      <c r="H194" s="91"/>
      <c r="O194" s="100"/>
    </row>
    <row r="195" spans="1:15" x14ac:dyDescent="0.3">
      <c r="A195" s="118" t="s">
        <v>563</v>
      </c>
      <c r="B195" s="105" t="s">
        <v>564</v>
      </c>
      <c r="C195" s="93"/>
      <c r="D195" s="91">
        <v>10</v>
      </c>
      <c r="E195" s="91" t="s">
        <v>141</v>
      </c>
      <c r="F195" s="98"/>
      <c r="G195" s="99">
        <f t="shared" si="15"/>
        <v>0</v>
      </c>
      <c r="H195" s="91"/>
      <c r="J195" s="114"/>
      <c r="O195" s="100"/>
    </row>
    <row r="196" spans="1:15" x14ac:dyDescent="0.3">
      <c r="A196" s="118" t="s">
        <v>565</v>
      </c>
      <c r="B196" s="105" t="s">
        <v>566</v>
      </c>
      <c r="C196" s="93"/>
      <c r="D196" s="91">
        <v>10</v>
      </c>
      <c r="E196" s="91" t="s">
        <v>141</v>
      </c>
      <c r="F196" s="98"/>
      <c r="G196" s="99">
        <f t="shared" si="15"/>
        <v>0</v>
      </c>
      <c r="H196" s="91"/>
      <c r="O196" s="100"/>
    </row>
    <row r="197" spans="1:15" x14ac:dyDescent="0.3">
      <c r="A197" s="118" t="s">
        <v>567</v>
      </c>
      <c r="B197" s="105" t="s">
        <v>568</v>
      </c>
      <c r="C197" s="93"/>
      <c r="D197" s="91">
        <v>10</v>
      </c>
      <c r="E197" s="91" t="s">
        <v>141</v>
      </c>
      <c r="F197" s="98"/>
      <c r="G197" s="99">
        <f t="shared" si="15"/>
        <v>0</v>
      </c>
      <c r="H197" s="91"/>
      <c r="J197" s="116"/>
      <c r="O197" s="100"/>
    </row>
    <row r="198" spans="1:15" x14ac:dyDescent="0.3">
      <c r="A198" s="118" t="s">
        <v>569</v>
      </c>
      <c r="B198" s="105" t="s">
        <v>570</v>
      </c>
      <c r="C198" s="93"/>
      <c r="D198" s="91">
        <v>10</v>
      </c>
      <c r="E198" s="91" t="s">
        <v>141</v>
      </c>
      <c r="F198" s="98"/>
      <c r="G198" s="99">
        <f t="shared" si="15"/>
        <v>0</v>
      </c>
      <c r="H198" s="91"/>
      <c r="J198" s="116"/>
      <c r="O198" s="100"/>
    </row>
    <row r="199" spans="1:15" x14ac:dyDescent="0.3">
      <c r="A199" s="118" t="s">
        <v>571</v>
      </c>
      <c r="B199" s="105" t="s">
        <v>572</v>
      </c>
      <c r="C199" s="93"/>
      <c r="D199" s="91">
        <v>1</v>
      </c>
      <c r="E199" s="91" t="s">
        <v>144</v>
      </c>
      <c r="F199" s="98"/>
      <c r="G199" s="99">
        <f t="shared" si="15"/>
        <v>0</v>
      </c>
      <c r="H199" s="91"/>
      <c r="O199" s="100"/>
    </row>
    <row r="200" spans="1:15" x14ac:dyDescent="0.3">
      <c r="A200" s="118" t="s">
        <v>573</v>
      </c>
      <c r="B200" s="105" t="s">
        <v>574</v>
      </c>
      <c r="C200" s="93"/>
      <c r="D200" s="91">
        <v>3</v>
      </c>
      <c r="E200" s="91" t="s">
        <v>141</v>
      </c>
      <c r="F200" s="98"/>
      <c r="G200" s="99">
        <f t="shared" si="15"/>
        <v>0</v>
      </c>
      <c r="H200" s="91"/>
      <c r="O200" s="100"/>
    </row>
    <row r="201" spans="1:15" x14ac:dyDescent="0.3">
      <c r="A201" s="118" t="s">
        <v>575</v>
      </c>
      <c r="B201" s="105" t="s">
        <v>576</v>
      </c>
      <c r="C201" s="93"/>
      <c r="D201" s="91">
        <v>1</v>
      </c>
      <c r="E201" s="91" t="s">
        <v>141</v>
      </c>
      <c r="F201" s="98"/>
      <c r="G201" s="99">
        <f t="shared" si="15"/>
        <v>0</v>
      </c>
      <c r="H201" s="91"/>
      <c r="O201" s="100"/>
    </row>
    <row r="202" spans="1:15" x14ac:dyDescent="0.3">
      <c r="A202" s="118" t="s">
        <v>577</v>
      </c>
      <c r="B202" s="105" t="s">
        <v>578</v>
      </c>
      <c r="D202" s="91">
        <v>2</v>
      </c>
      <c r="E202" s="91" t="s">
        <v>141</v>
      </c>
      <c r="F202" s="98"/>
      <c r="G202" s="99">
        <f t="shared" si="15"/>
        <v>0</v>
      </c>
      <c r="H202" s="91"/>
      <c r="O202" s="100"/>
    </row>
    <row r="203" spans="1:15" x14ac:dyDescent="0.3">
      <c r="A203" s="118" t="s">
        <v>579</v>
      </c>
      <c r="B203" s="105" t="s">
        <v>580</v>
      </c>
      <c r="D203" s="91">
        <v>2</v>
      </c>
      <c r="E203" s="91" t="s">
        <v>141</v>
      </c>
      <c r="F203" s="98"/>
      <c r="G203" s="99">
        <f>F203*D203</f>
        <v>0</v>
      </c>
      <c r="H203" s="91"/>
      <c r="O203" s="100"/>
    </row>
    <row r="204" spans="1:15" x14ac:dyDescent="0.3">
      <c r="A204" s="118" t="s">
        <v>581</v>
      </c>
      <c r="B204" s="105" t="s">
        <v>582</v>
      </c>
      <c r="D204" s="91">
        <v>1</v>
      </c>
      <c r="E204" s="91" t="s">
        <v>141</v>
      </c>
      <c r="F204" s="98"/>
      <c r="G204" s="99">
        <f>F204*D204</f>
        <v>0</v>
      </c>
      <c r="H204" s="91"/>
      <c r="O204" s="100"/>
    </row>
    <row r="205" spans="1:15" x14ac:dyDescent="0.3">
      <c r="A205" s="118"/>
      <c r="B205" s="105"/>
      <c r="D205" s="91"/>
      <c r="E205" s="91"/>
      <c r="F205" s="98"/>
      <c r="G205" s="99"/>
      <c r="H205" s="91"/>
      <c r="O205" s="100"/>
    </row>
    <row r="206" spans="1:15" x14ac:dyDescent="0.3">
      <c r="A206" s="118"/>
      <c r="B206" s="105"/>
      <c r="D206" s="91"/>
      <c r="E206" s="91"/>
      <c r="F206" s="98"/>
      <c r="G206" s="99"/>
      <c r="H206" s="91"/>
      <c r="O206" s="100"/>
    </row>
    <row r="207" spans="1:15" x14ac:dyDescent="0.3">
      <c r="A207" s="118"/>
      <c r="B207" s="105"/>
      <c r="D207" s="91"/>
      <c r="E207" s="91"/>
      <c r="F207" s="98"/>
      <c r="G207" s="99"/>
      <c r="H207" s="91"/>
      <c r="O207" s="100"/>
    </row>
    <row r="208" spans="1:15" x14ac:dyDescent="0.3">
      <c r="A208" s="118"/>
      <c r="B208" s="105"/>
      <c r="D208" s="91"/>
      <c r="E208" s="91"/>
      <c r="F208" s="98"/>
      <c r="G208" s="99"/>
      <c r="H208" s="91"/>
      <c r="O208" s="100"/>
    </row>
    <row r="209" spans="1:15" x14ac:dyDescent="0.3">
      <c r="A209" s="118"/>
      <c r="B209" s="122"/>
      <c r="C209" s="93"/>
      <c r="D209" s="91"/>
      <c r="E209" s="91"/>
      <c r="F209" s="98"/>
      <c r="G209" s="99"/>
      <c r="H209" s="91"/>
      <c r="O209" s="100"/>
    </row>
    <row r="210" spans="1:15" x14ac:dyDescent="0.3">
      <c r="A210" s="118"/>
      <c r="B210" s="122"/>
      <c r="C210" s="93"/>
      <c r="D210" s="91"/>
      <c r="E210" s="91"/>
      <c r="F210" s="98"/>
      <c r="G210" s="99"/>
      <c r="H210" s="91"/>
      <c r="O210" s="100"/>
    </row>
    <row r="211" spans="1:15" x14ac:dyDescent="0.3">
      <c r="A211" s="91"/>
      <c r="B211" s="105"/>
      <c r="C211" s="93"/>
      <c r="D211" s="91"/>
      <c r="E211" s="91"/>
      <c r="F211" s="91"/>
      <c r="G211" s="91"/>
      <c r="H211" s="91"/>
    </row>
    <row r="212" spans="1:15" x14ac:dyDescent="0.3">
      <c r="A212" s="91"/>
      <c r="B212" s="90"/>
      <c r="C212" s="93"/>
      <c r="D212" s="91"/>
      <c r="E212" s="91"/>
      <c r="F212" s="88"/>
      <c r="G212" s="110">
        <f>SUM(G169:G211)</f>
        <v>0</v>
      </c>
      <c r="H212" s="91"/>
      <c r="J212" s="100"/>
      <c r="K212" s="100"/>
    </row>
    <row r="213" spans="1:15" x14ac:dyDescent="0.3">
      <c r="A213" s="91"/>
      <c r="B213" s="119"/>
      <c r="C213" s="93"/>
      <c r="D213" s="91"/>
      <c r="E213" s="91"/>
      <c r="F213" s="88"/>
      <c r="G213" s="95"/>
      <c r="H213" s="91"/>
    </row>
    <row r="214" spans="1:15" x14ac:dyDescent="0.3">
      <c r="A214" s="82"/>
      <c r="B214" s="83"/>
      <c r="C214" s="83"/>
      <c r="D214" s="84"/>
      <c r="E214" s="83"/>
      <c r="F214" s="83"/>
      <c r="G214" s="83"/>
      <c r="H214" s="83"/>
    </row>
    <row r="215" spans="1:15" x14ac:dyDescent="0.3">
      <c r="A215" s="91"/>
      <c r="B215" s="90"/>
      <c r="C215" s="93"/>
      <c r="D215" s="91"/>
      <c r="E215" s="91"/>
      <c r="F215" s="91"/>
      <c r="G215" s="95"/>
      <c r="H215" s="91"/>
    </row>
    <row r="216" spans="1:15" x14ac:dyDescent="0.3">
      <c r="A216" s="88"/>
      <c r="B216" s="89" t="str">
        <f>B173</f>
        <v>Priority 2 Repairs (continued)</v>
      </c>
      <c r="C216" s="90"/>
      <c r="D216" s="88" t="s">
        <v>12</v>
      </c>
      <c r="E216" s="88" t="s">
        <v>128</v>
      </c>
      <c r="F216" s="88" t="s">
        <v>13</v>
      </c>
      <c r="G216" s="88" t="s">
        <v>129</v>
      </c>
      <c r="H216" s="91"/>
    </row>
    <row r="217" spans="1:15" x14ac:dyDescent="0.3">
      <c r="A217" s="91"/>
      <c r="B217" s="90"/>
      <c r="C217" s="93"/>
      <c r="D217" s="91"/>
      <c r="E217" s="91"/>
      <c r="F217" s="91"/>
      <c r="G217" s="95"/>
      <c r="H217" s="91"/>
    </row>
    <row r="218" spans="1:15" x14ac:dyDescent="0.3">
      <c r="A218" s="118">
        <v>2.21</v>
      </c>
      <c r="B218" s="121" t="s">
        <v>583</v>
      </c>
      <c r="C218" s="93"/>
      <c r="D218" s="91"/>
      <c r="E218" s="91"/>
      <c r="F218" s="91"/>
      <c r="G218" s="95"/>
      <c r="H218" s="91"/>
    </row>
    <row r="219" spans="1:15" ht="15" customHeight="1" x14ac:dyDescent="0.3">
      <c r="A219" s="118" t="s">
        <v>584</v>
      </c>
      <c r="B219" s="105" t="s">
        <v>560</v>
      </c>
      <c r="C219" s="93"/>
      <c r="D219" s="91">
        <v>8</v>
      </c>
      <c r="E219" s="91" t="s">
        <v>141</v>
      </c>
      <c r="F219" s="98"/>
      <c r="G219" s="99">
        <f t="shared" ref="G219:G232" si="16">F219*D219</f>
        <v>0</v>
      </c>
      <c r="H219" s="91"/>
    </row>
    <row r="220" spans="1:15" x14ac:dyDescent="0.3">
      <c r="A220" s="118" t="s">
        <v>585</v>
      </c>
      <c r="B220" s="105" t="s">
        <v>586</v>
      </c>
      <c r="C220" s="93"/>
      <c r="D220" s="91">
        <v>8</v>
      </c>
      <c r="E220" s="91" t="s">
        <v>141</v>
      </c>
      <c r="F220" s="98"/>
      <c r="G220" s="99">
        <f t="shared" si="16"/>
        <v>0</v>
      </c>
      <c r="H220" s="91"/>
    </row>
    <row r="221" spans="1:15" x14ac:dyDescent="0.3">
      <c r="A221" s="118" t="s">
        <v>587</v>
      </c>
      <c r="B221" s="105" t="s">
        <v>564</v>
      </c>
      <c r="C221" s="93"/>
      <c r="D221" s="91">
        <v>10</v>
      </c>
      <c r="E221" s="91" t="s">
        <v>141</v>
      </c>
      <c r="F221" s="98"/>
      <c r="G221" s="99">
        <f t="shared" si="16"/>
        <v>0</v>
      </c>
      <c r="H221" s="91"/>
    </row>
    <row r="222" spans="1:15" x14ac:dyDescent="0.3">
      <c r="A222" s="118" t="s">
        <v>588</v>
      </c>
      <c r="B222" s="105" t="s">
        <v>589</v>
      </c>
      <c r="C222" s="93"/>
      <c r="D222" s="91">
        <v>8</v>
      </c>
      <c r="E222" s="91" t="s">
        <v>141</v>
      </c>
      <c r="F222" s="98"/>
      <c r="G222" s="99">
        <f t="shared" si="16"/>
        <v>0</v>
      </c>
      <c r="H222" s="91"/>
    </row>
    <row r="223" spans="1:15" x14ac:dyDescent="0.3">
      <c r="A223" s="118" t="s">
        <v>590</v>
      </c>
      <c r="B223" s="105" t="s">
        <v>591</v>
      </c>
      <c r="C223" s="93"/>
      <c r="D223" s="91">
        <v>8</v>
      </c>
      <c r="E223" s="91" t="s">
        <v>141</v>
      </c>
      <c r="F223" s="98"/>
      <c r="G223" s="99">
        <f t="shared" si="16"/>
        <v>0</v>
      </c>
      <c r="H223" s="91"/>
    </row>
    <row r="224" spans="1:15" x14ac:dyDescent="0.3">
      <c r="A224" s="118" t="s">
        <v>592</v>
      </c>
      <c r="B224" s="105" t="s">
        <v>593</v>
      </c>
      <c r="C224" s="93"/>
      <c r="D224" s="91">
        <v>8</v>
      </c>
      <c r="E224" s="91" t="s">
        <v>141</v>
      </c>
      <c r="F224" s="98"/>
      <c r="G224" s="99">
        <f t="shared" si="16"/>
        <v>0</v>
      </c>
      <c r="H224" s="91"/>
    </row>
    <row r="225" spans="1:8" x14ac:dyDescent="0.3">
      <c r="A225" s="118" t="s">
        <v>594</v>
      </c>
      <c r="B225" s="105" t="s">
        <v>595</v>
      </c>
      <c r="C225" s="93"/>
      <c r="D225" s="91">
        <v>1</v>
      </c>
      <c r="E225" s="91" t="s">
        <v>141</v>
      </c>
      <c r="F225" s="98"/>
      <c r="G225" s="99">
        <f t="shared" si="16"/>
        <v>0</v>
      </c>
      <c r="H225" s="91"/>
    </row>
    <row r="226" spans="1:8" x14ac:dyDescent="0.3">
      <c r="A226" s="118" t="s">
        <v>596</v>
      </c>
      <c r="B226" s="105" t="s">
        <v>597</v>
      </c>
      <c r="C226" s="93"/>
      <c r="D226" s="91">
        <v>1</v>
      </c>
      <c r="E226" s="91" t="s">
        <v>141</v>
      </c>
      <c r="F226" s="98"/>
      <c r="G226" s="99">
        <f t="shared" si="16"/>
        <v>0</v>
      </c>
      <c r="H226" s="91"/>
    </row>
    <row r="227" spans="1:8" x14ac:dyDescent="0.3">
      <c r="A227" s="118" t="s">
        <v>598</v>
      </c>
      <c r="B227" s="105" t="s">
        <v>599</v>
      </c>
      <c r="C227" s="93"/>
      <c r="D227" s="91">
        <v>1</v>
      </c>
      <c r="E227" s="91" t="s">
        <v>141</v>
      </c>
      <c r="F227" s="98"/>
      <c r="G227" s="99">
        <f t="shared" si="16"/>
        <v>0</v>
      </c>
      <c r="H227" s="91"/>
    </row>
    <row r="228" spans="1:8" ht="15" customHeight="1" x14ac:dyDescent="0.3">
      <c r="A228" s="118" t="s">
        <v>600</v>
      </c>
      <c r="B228" s="105" t="s">
        <v>601</v>
      </c>
      <c r="C228" s="93"/>
      <c r="D228" s="91">
        <v>1</v>
      </c>
      <c r="E228" s="91" t="s">
        <v>141</v>
      </c>
      <c r="F228" s="98"/>
      <c r="G228" s="99">
        <f t="shared" si="16"/>
        <v>0</v>
      </c>
      <c r="H228" s="91"/>
    </row>
    <row r="229" spans="1:8" x14ac:dyDescent="0.3">
      <c r="A229" s="118" t="s">
        <v>602</v>
      </c>
      <c r="B229" s="105" t="s">
        <v>603</v>
      </c>
      <c r="C229" s="93"/>
      <c r="D229" s="91">
        <v>1</v>
      </c>
      <c r="E229" s="91" t="s">
        <v>141</v>
      </c>
      <c r="F229" s="98"/>
      <c r="G229" s="99">
        <f t="shared" si="16"/>
        <v>0</v>
      </c>
      <c r="H229" s="91"/>
    </row>
    <row r="230" spans="1:8" x14ac:dyDescent="0.3">
      <c r="A230" s="118" t="s">
        <v>604</v>
      </c>
      <c r="B230" s="105" t="s">
        <v>605</v>
      </c>
      <c r="C230" s="93"/>
      <c r="D230" s="91">
        <v>2</v>
      </c>
      <c r="E230" s="91" t="s">
        <v>141</v>
      </c>
      <c r="F230" s="98"/>
      <c r="G230" s="99">
        <f t="shared" si="16"/>
        <v>0</v>
      </c>
      <c r="H230" s="91"/>
    </row>
    <row r="231" spans="1:8" x14ac:dyDescent="0.3">
      <c r="A231" s="91"/>
      <c r="B231" s="105"/>
      <c r="C231" s="93"/>
      <c r="D231" s="91"/>
      <c r="E231" s="91"/>
      <c r="F231" s="98"/>
      <c r="G231" s="99"/>
      <c r="H231" s="91"/>
    </row>
    <row r="232" spans="1:8" x14ac:dyDescent="0.3">
      <c r="A232" s="118">
        <v>2.2200000000000002</v>
      </c>
      <c r="B232" s="121" t="s">
        <v>606</v>
      </c>
      <c r="C232" s="93"/>
      <c r="D232" s="91">
        <v>1</v>
      </c>
      <c r="E232" s="91" t="s">
        <v>141</v>
      </c>
      <c r="F232" s="98"/>
      <c r="G232" s="99">
        <f t="shared" si="16"/>
        <v>0</v>
      </c>
      <c r="H232" s="91"/>
    </row>
    <row r="233" spans="1:8" x14ac:dyDescent="0.3">
      <c r="A233" s="118"/>
      <c r="B233" s="105"/>
      <c r="C233" s="93"/>
      <c r="D233" s="91"/>
      <c r="E233" s="91"/>
      <c r="F233" s="98"/>
      <c r="G233" s="99"/>
      <c r="H233" s="91"/>
    </row>
    <row r="234" spans="1:8" x14ac:dyDescent="0.3">
      <c r="A234" s="118">
        <v>2.23</v>
      </c>
      <c r="B234" s="121" t="s">
        <v>607</v>
      </c>
      <c r="C234" s="93"/>
      <c r="D234" s="91"/>
      <c r="E234" s="91"/>
      <c r="F234" s="98"/>
      <c r="G234" s="99"/>
      <c r="H234" s="91"/>
    </row>
    <row r="235" spans="1:8" x14ac:dyDescent="0.3">
      <c r="A235" s="118" t="s">
        <v>608</v>
      </c>
      <c r="B235" s="105" t="s">
        <v>609</v>
      </c>
      <c r="D235" s="91">
        <v>2</v>
      </c>
      <c r="E235" s="91" t="s">
        <v>141</v>
      </c>
      <c r="F235" s="98"/>
      <c r="G235" s="99">
        <f t="shared" ref="G235:G237" si="17">F235*D235</f>
        <v>0</v>
      </c>
      <c r="H235" s="91"/>
    </row>
    <row r="236" spans="1:8" x14ac:dyDescent="0.3">
      <c r="A236" s="118" t="s">
        <v>610</v>
      </c>
      <c r="B236" s="105" t="s">
        <v>611</v>
      </c>
      <c r="D236" s="91">
        <v>2</v>
      </c>
      <c r="E236" s="91" t="s">
        <v>141</v>
      </c>
      <c r="F236" s="98"/>
      <c r="G236" s="99">
        <f t="shared" si="17"/>
        <v>0</v>
      </c>
      <c r="H236" s="91"/>
    </row>
    <row r="237" spans="1:8" x14ac:dyDescent="0.3">
      <c r="A237" s="118" t="s">
        <v>612</v>
      </c>
      <c r="B237" s="105" t="s">
        <v>613</v>
      </c>
      <c r="C237" s="93"/>
      <c r="D237" s="91">
        <v>2</v>
      </c>
      <c r="E237" s="91" t="s">
        <v>141</v>
      </c>
      <c r="F237" s="98"/>
      <c r="G237" s="99">
        <f t="shared" si="17"/>
        <v>0</v>
      </c>
      <c r="H237" s="91"/>
    </row>
    <row r="238" spans="1:8" x14ac:dyDescent="0.3">
      <c r="A238" s="118"/>
      <c r="B238" s="105"/>
      <c r="C238" s="93"/>
      <c r="D238" s="91"/>
      <c r="E238" s="91"/>
      <c r="F238" s="98"/>
      <c r="G238" s="99"/>
      <c r="H238" s="91"/>
    </row>
    <row r="239" spans="1:8" x14ac:dyDescent="0.3">
      <c r="A239" s="118">
        <v>2.2400000000000002</v>
      </c>
      <c r="B239" s="121" t="s">
        <v>614</v>
      </c>
      <c r="C239" s="93"/>
      <c r="D239" s="91"/>
      <c r="E239" s="91"/>
      <c r="F239" s="98"/>
      <c r="G239" s="99"/>
      <c r="H239" s="91"/>
    </row>
    <row r="240" spans="1:8" x14ac:dyDescent="0.3">
      <c r="A240" s="118" t="s">
        <v>615</v>
      </c>
      <c r="B240" s="105" t="s">
        <v>616</v>
      </c>
      <c r="C240" s="93"/>
      <c r="D240" s="91">
        <v>2</v>
      </c>
      <c r="E240" s="91" t="s">
        <v>141</v>
      </c>
      <c r="F240" s="98"/>
      <c r="G240" s="99">
        <f t="shared" ref="G240:G243" si="18">F240*D240</f>
        <v>0</v>
      </c>
      <c r="H240" s="91"/>
    </row>
    <row r="241" spans="1:8" ht="15" customHeight="1" x14ac:dyDescent="0.3">
      <c r="A241" s="118" t="s">
        <v>617</v>
      </c>
      <c r="B241" s="105" t="s">
        <v>618</v>
      </c>
      <c r="C241" s="93"/>
      <c r="D241" s="91">
        <v>1</v>
      </c>
      <c r="E241" s="91" t="s">
        <v>141</v>
      </c>
      <c r="F241" s="98"/>
      <c r="G241" s="99">
        <f t="shared" si="18"/>
        <v>0</v>
      </c>
      <c r="H241" s="91"/>
    </row>
    <row r="242" spans="1:8" x14ac:dyDescent="0.3">
      <c r="A242" s="118" t="s">
        <v>619</v>
      </c>
      <c r="B242" s="105" t="s">
        <v>611</v>
      </c>
      <c r="C242" s="93"/>
      <c r="D242" s="91">
        <v>2</v>
      </c>
      <c r="E242" s="91" t="s">
        <v>141</v>
      </c>
      <c r="F242" s="98"/>
      <c r="G242" s="99">
        <f t="shared" si="18"/>
        <v>0</v>
      </c>
      <c r="H242" s="91"/>
    </row>
    <row r="243" spans="1:8" x14ac:dyDescent="0.3">
      <c r="A243" s="118" t="s">
        <v>620</v>
      </c>
      <c r="B243" s="105" t="s">
        <v>621</v>
      </c>
      <c r="C243" s="93"/>
      <c r="D243" s="91">
        <v>2</v>
      </c>
      <c r="E243" s="91" t="s">
        <v>141</v>
      </c>
      <c r="F243" s="98"/>
      <c r="G243" s="99">
        <f t="shared" si="18"/>
        <v>0</v>
      </c>
      <c r="H243" s="91"/>
    </row>
    <row r="244" spans="1:8" x14ac:dyDescent="0.3">
      <c r="A244" s="118"/>
      <c r="B244" s="121"/>
      <c r="C244" s="93"/>
      <c r="D244" s="91"/>
      <c r="E244" s="91"/>
      <c r="F244" s="98"/>
      <c r="G244" s="99"/>
      <c r="H244" s="91"/>
    </row>
    <row r="245" spans="1:8" ht="15" customHeight="1" x14ac:dyDescent="0.3">
      <c r="A245" s="118">
        <v>2.25</v>
      </c>
      <c r="B245" s="121" t="s">
        <v>622</v>
      </c>
      <c r="D245" s="91"/>
      <c r="E245" s="91"/>
      <c r="F245" s="98"/>
      <c r="G245" s="99"/>
      <c r="H245" s="91"/>
    </row>
    <row r="246" spans="1:8" x14ac:dyDescent="0.3">
      <c r="A246" s="118" t="s">
        <v>623</v>
      </c>
      <c r="B246" s="105" t="s">
        <v>624</v>
      </c>
      <c r="D246" s="91">
        <v>1</v>
      </c>
      <c r="E246" s="91" t="s">
        <v>144</v>
      </c>
      <c r="F246" s="98"/>
      <c r="G246" s="99">
        <f t="shared" ref="G246:G247" si="19">F246*D246</f>
        <v>0</v>
      </c>
      <c r="H246" s="91"/>
    </row>
    <row r="247" spans="1:8" ht="30" x14ac:dyDescent="0.3">
      <c r="A247" s="118" t="s">
        <v>625</v>
      </c>
      <c r="B247" s="105" t="s">
        <v>626</v>
      </c>
      <c r="D247" s="91">
        <v>1</v>
      </c>
      <c r="E247" s="91" t="s">
        <v>144</v>
      </c>
      <c r="F247" s="98"/>
      <c r="G247" s="99">
        <f t="shared" si="19"/>
        <v>0</v>
      </c>
      <c r="H247" s="91"/>
    </row>
    <row r="248" spans="1:8" x14ac:dyDescent="0.3">
      <c r="A248" s="118"/>
      <c r="B248" s="105"/>
      <c r="D248" s="91"/>
      <c r="E248" s="91"/>
      <c r="F248" s="98"/>
      <c r="G248" s="99"/>
      <c r="H248" s="91"/>
    </row>
    <row r="249" spans="1:8" x14ac:dyDescent="0.3">
      <c r="A249" s="118"/>
      <c r="B249" s="105"/>
      <c r="D249" s="91"/>
      <c r="E249" s="91"/>
      <c r="F249" s="98"/>
      <c r="G249" s="99"/>
      <c r="H249" s="91"/>
    </row>
    <row r="250" spans="1:8" x14ac:dyDescent="0.3">
      <c r="A250" s="118"/>
      <c r="B250" s="105"/>
      <c r="D250" s="91"/>
      <c r="E250" s="91"/>
      <c r="F250" s="98"/>
      <c r="G250" s="99"/>
      <c r="H250" s="91"/>
    </row>
    <row r="251" spans="1:8" x14ac:dyDescent="0.3">
      <c r="A251" s="118"/>
      <c r="B251" s="105"/>
      <c r="D251" s="91"/>
      <c r="E251" s="91"/>
      <c r="F251" s="98"/>
      <c r="G251" s="99"/>
      <c r="H251" s="91"/>
    </row>
    <row r="252" spans="1:8" x14ac:dyDescent="0.3">
      <c r="A252" s="118"/>
      <c r="B252" s="105"/>
      <c r="D252" s="91"/>
      <c r="E252" s="91"/>
      <c r="F252" s="98"/>
      <c r="G252" s="99"/>
      <c r="H252" s="91"/>
    </row>
    <row r="253" spans="1:8" x14ac:dyDescent="0.3">
      <c r="A253" s="118"/>
      <c r="B253" s="105"/>
      <c r="D253" s="91"/>
      <c r="E253" s="91"/>
      <c r="F253" s="98"/>
      <c r="G253" s="99"/>
      <c r="H253" s="91"/>
    </row>
    <row r="254" spans="1:8" x14ac:dyDescent="0.3">
      <c r="A254" s="118"/>
      <c r="B254" s="105"/>
      <c r="G254" s="99"/>
      <c r="H254" s="91"/>
    </row>
    <row r="255" spans="1:8" x14ac:dyDescent="0.3">
      <c r="A255" s="118"/>
      <c r="B255" s="105"/>
      <c r="G255" s="99"/>
      <c r="H255" s="91"/>
    </row>
    <row r="256" spans="1:8" x14ac:dyDescent="0.3">
      <c r="A256" s="91"/>
      <c r="B256" s="90"/>
      <c r="C256" s="93"/>
      <c r="D256" s="91"/>
      <c r="E256" s="91"/>
      <c r="F256" s="88"/>
      <c r="G256" s="110">
        <f>SUM(G212:G254)</f>
        <v>0</v>
      </c>
      <c r="H256" s="91"/>
    </row>
    <row r="257" spans="1:8" x14ac:dyDescent="0.3">
      <c r="A257" s="91"/>
      <c r="B257" s="119"/>
      <c r="C257" s="93"/>
      <c r="D257" s="91"/>
      <c r="E257" s="91"/>
      <c r="F257" s="88"/>
      <c r="G257" s="95"/>
      <c r="H257" s="91"/>
    </row>
    <row r="258" spans="1:8" x14ac:dyDescent="0.3">
      <c r="A258" s="82"/>
      <c r="B258" s="83"/>
      <c r="C258" s="83"/>
      <c r="D258" s="84"/>
      <c r="E258" s="83"/>
      <c r="F258" s="83"/>
      <c r="G258" s="83"/>
      <c r="H258" s="83"/>
    </row>
    <row r="259" spans="1:8" x14ac:dyDescent="0.3">
      <c r="A259" s="91"/>
      <c r="B259" s="90"/>
      <c r="C259" s="93"/>
      <c r="D259" s="91"/>
      <c r="E259" s="91"/>
      <c r="F259" s="91"/>
      <c r="G259" s="95"/>
      <c r="H259" s="91"/>
    </row>
    <row r="260" spans="1:8" x14ac:dyDescent="0.3">
      <c r="A260" s="88"/>
      <c r="B260" s="89" t="str">
        <f>B216</f>
        <v>Priority 2 Repairs (continued)</v>
      </c>
      <c r="C260" s="90"/>
      <c r="D260" s="88" t="s">
        <v>12</v>
      </c>
      <c r="E260" s="88" t="s">
        <v>128</v>
      </c>
      <c r="F260" s="88" t="s">
        <v>13</v>
      </c>
      <c r="G260" s="88" t="s">
        <v>129</v>
      </c>
      <c r="H260" s="91"/>
    </row>
    <row r="261" spans="1:8" x14ac:dyDescent="0.3">
      <c r="A261" s="91"/>
      <c r="B261" s="90"/>
      <c r="C261" s="93"/>
      <c r="D261" s="91"/>
      <c r="E261" s="91"/>
      <c r="F261" s="91"/>
      <c r="G261" s="95"/>
      <c r="H261" s="91"/>
    </row>
    <row r="262" spans="1:8" x14ac:dyDescent="0.3">
      <c r="A262" s="118"/>
      <c r="B262" s="121" t="s">
        <v>121</v>
      </c>
      <c r="C262" s="93"/>
      <c r="D262" s="91"/>
      <c r="E262" s="91"/>
      <c r="F262" s="91"/>
      <c r="G262" s="95"/>
      <c r="H262" s="91"/>
    </row>
    <row r="263" spans="1:8" x14ac:dyDescent="0.3">
      <c r="A263" s="118"/>
      <c r="B263" s="105"/>
      <c r="C263" s="93"/>
      <c r="D263" s="91"/>
      <c r="E263" s="91"/>
      <c r="F263" s="91"/>
      <c r="G263" s="95"/>
      <c r="H263" s="91"/>
    </row>
    <row r="264" spans="1:8" x14ac:dyDescent="0.3">
      <c r="A264" s="118">
        <v>2.2599999999999998</v>
      </c>
      <c r="B264" s="121" t="s">
        <v>627</v>
      </c>
      <c r="C264" s="93"/>
      <c r="D264" s="91">
        <v>2</v>
      </c>
      <c r="E264" s="91" t="s">
        <v>141</v>
      </c>
      <c r="F264" s="98"/>
      <c r="G264" s="99">
        <f>F264*D264</f>
        <v>0</v>
      </c>
      <c r="H264" s="91"/>
    </row>
    <row r="265" spans="1:8" x14ac:dyDescent="0.3">
      <c r="A265" s="118"/>
      <c r="B265" s="121"/>
      <c r="C265" s="93"/>
      <c r="D265" s="91"/>
      <c r="E265" s="91"/>
      <c r="F265" s="98"/>
      <c r="G265" s="99"/>
      <c r="H265" s="91"/>
    </row>
    <row r="266" spans="1:8" x14ac:dyDescent="0.3">
      <c r="A266" s="118">
        <v>2.27</v>
      </c>
      <c r="B266" s="121" t="s">
        <v>628</v>
      </c>
      <c r="C266" s="93"/>
      <c r="D266" s="91">
        <v>1</v>
      </c>
      <c r="E266" s="91" t="s">
        <v>144</v>
      </c>
      <c r="F266" s="98"/>
      <c r="G266" s="99">
        <f>F266*D266</f>
        <v>0</v>
      </c>
      <c r="H266" s="91"/>
    </row>
    <row r="267" spans="1:8" ht="15" customHeight="1" x14ac:dyDescent="0.3">
      <c r="A267" s="118"/>
      <c r="B267" s="121"/>
      <c r="C267" s="93"/>
      <c r="D267" s="91"/>
      <c r="E267" s="91"/>
      <c r="F267" s="98"/>
      <c r="G267" s="99"/>
      <c r="H267" s="91"/>
    </row>
    <row r="268" spans="1:8" ht="15" customHeight="1" x14ac:dyDescent="0.3">
      <c r="A268" s="118">
        <v>2.2799999999999998</v>
      </c>
      <c r="B268" s="121" t="s">
        <v>629</v>
      </c>
      <c r="C268" s="93"/>
      <c r="D268" s="91">
        <v>1</v>
      </c>
      <c r="E268" s="91" t="s">
        <v>144</v>
      </c>
      <c r="F268" s="98"/>
      <c r="G268" s="99">
        <f>F268*D268</f>
        <v>0</v>
      </c>
      <c r="H268" s="91"/>
    </row>
    <row r="269" spans="1:8" x14ac:dyDescent="0.3">
      <c r="F269" s="98"/>
      <c r="H269" s="91"/>
    </row>
    <row r="270" spans="1:8" x14ac:dyDescent="0.3">
      <c r="F270" s="98"/>
      <c r="H270" s="91"/>
    </row>
    <row r="271" spans="1:8" x14ac:dyDescent="0.3">
      <c r="H271" s="91"/>
    </row>
    <row r="272" spans="1:8" x14ac:dyDescent="0.3">
      <c r="H272" s="91"/>
    </row>
    <row r="273" spans="1:8" x14ac:dyDescent="0.3">
      <c r="H273" s="91"/>
    </row>
    <row r="274" spans="1:8" x14ac:dyDescent="0.3">
      <c r="H274" s="91"/>
    </row>
    <row r="275" spans="1:8" x14ac:dyDescent="0.3">
      <c r="H275" s="91"/>
    </row>
    <row r="276" spans="1:8" x14ac:dyDescent="0.3">
      <c r="H276" s="91"/>
    </row>
    <row r="277" spans="1:8" x14ac:dyDescent="0.3">
      <c r="H277" s="91"/>
    </row>
    <row r="278" spans="1:8" x14ac:dyDescent="0.3">
      <c r="H278" s="91"/>
    </row>
    <row r="279" spans="1:8" x14ac:dyDescent="0.3">
      <c r="H279" s="91"/>
    </row>
    <row r="280" spans="1:8" x14ac:dyDescent="0.3">
      <c r="H280" s="91"/>
    </row>
    <row r="281" spans="1:8" x14ac:dyDescent="0.3">
      <c r="A281" s="118"/>
      <c r="B281" s="105"/>
      <c r="C281" s="93"/>
      <c r="D281" s="91"/>
      <c r="E281" s="91"/>
      <c r="F281" s="91"/>
      <c r="G281" s="95"/>
      <c r="H281" s="91"/>
    </row>
    <row r="282" spans="1:8" x14ac:dyDescent="0.3">
      <c r="A282" s="118"/>
      <c r="B282" s="105"/>
      <c r="C282" s="93"/>
      <c r="D282" s="91"/>
      <c r="E282" s="91"/>
      <c r="F282" s="91"/>
      <c r="G282" s="95"/>
      <c r="H282" s="91"/>
    </row>
    <row r="283" spans="1:8" x14ac:dyDescent="0.3">
      <c r="A283" s="118"/>
      <c r="B283" s="105"/>
      <c r="C283" s="93"/>
      <c r="D283" s="91"/>
      <c r="E283" s="91"/>
      <c r="F283" s="91"/>
      <c r="G283" s="95"/>
      <c r="H283" s="91"/>
    </row>
    <row r="284" spans="1:8" x14ac:dyDescent="0.3">
      <c r="A284" s="118"/>
      <c r="B284" s="105"/>
      <c r="C284" s="93"/>
      <c r="D284" s="91"/>
      <c r="E284" s="91"/>
      <c r="F284" s="91"/>
      <c r="G284" s="95"/>
      <c r="H284" s="91"/>
    </row>
    <row r="285" spans="1:8" x14ac:dyDescent="0.3">
      <c r="A285" s="118"/>
      <c r="B285" s="105"/>
      <c r="C285" s="93"/>
      <c r="D285" s="91"/>
      <c r="E285" s="91"/>
      <c r="F285" s="91"/>
      <c r="G285" s="95"/>
      <c r="H285" s="91"/>
    </row>
    <row r="286" spans="1:8" x14ac:dyDescent="0.3">
      <c r="A286" s="118"/>
      <c r="B286" s="105"/>
      <c r="C286" s="93"/>
      <c r="D286" s="91"/>
      <c r="E286" s="91"/>
      <c r="F286" s="91"/>
      <c r="G286" s="95"/>
      <c r="H286" s="91"/>
    </row>
    <row r="287" spans="1:8" x14ac:dyDescent="0.3">
      <c r="A287" s="118"/>
      <c r="B287" s="105"/>
      <c r="C287" s="93"/>
      <c r="D287" s="91"/>
      <c r="E287" s="91"/>
      <c r="F287" s="91"/>
      <c r="G287" s="95"/>
      <c r="H287" s="91"/>
    </row>
    <row r="288" spans="1:8" x14ac:dyDescent="0.3">
      <c r="A288" s="118"/>
      <c r="B288" s="105"/>
      <c r="H288" s="91"/>
    </row>
    <row r="289" spans="1:8" x14ac:dyDescent="0.3">
      <c r="A289" s="118"/>
      <c r="B289" s="105"/>
      <c r="H289" s="91"/>
    </row>
    <row r="290" spans="1:8" x14ac:dyDescent="0.3">
      <c r="A290" s="118"/>
      <c r="B290" s="105"/>
      <c r="H290" s="91"/>
    </row>
    <row r="291" spans="1:8" x14ac:dyDescent="0.3">
      <c r="A291" s="118"/>
      <c r="B291" s="105"/>
      <c r="H291" s="91"/>
    </row>
    <row r="292" spans="1:8" x14ac:dyDescent="0.3">
      <c r="A292" s="118"/>
      <c r="B292" s="105"/>
      <c r="H292" s="91"/>
    </row>
    <row r="293" spans="1:8" x14ac:dyDescent="0.3">
      <c r="A293" s="118"/>
      <c r="B293" s="105"/>
      <c r="H293" s="91"/>
    </row>
    <row r="294" spans="1:8" x14ac:dyDescent="0.3">
      <c r="A294" s="91"/>
      <c r="B294" s="105"/>
      <c r="C294" s="93"/>
      <c r="D294" s="91"/>
      <c r="E294" s="91"/>
      <c r="F294" s="91"/>
      <c r="G294" s="91"/>
      <c r="H294" s="91"/>
    </row>
    <row r="295" spans="1:8" x14ac:dyDescent="0.3">
      <c r="A295" s="91"/>
      <c r="B295" s="90"/>
      <c r="C295" s="93"/>
      <c r="D295" s="91"/>
      <c r="E295" s="91"/>
      <c r="F295" s="88" t="s">
        <v>0</v>
      </c>
      <c r="G295" s="110">
        <f>SUM(G256:G294)</f>
        <v>0</v>
      </c>
      <c r="H295" s="91"/>
    </row>
    <row r="296" spans="1:8" x14ac:dyDescent="0.3">
      <c r="A296" s="91"/>
      <c r="B296" s="119"/>
      <c r="C296" s="93"/>
      <c r="D296" s="91"/>
      <c r="E296" s="91"/>
      <c r="F296" s="88"/>
      <c r="G296" s="95"/>
      <c r="H296" s="91"/>
    </row>
  </sheetData>
  <mergeCells count="1">
    <mergeCell ref="A7:B7"/>
  </mergeCells>
  <pageMargins left="0.23622047244094491" right="0.23622047244094491" top="0.74803149606299213" bottom="0.74803149606299213" header="0" footer="0.31496062992125984"/>
  <pageSetup paperSize="9" scale="85" fitToHeight="0" orientation="portrait" r:id="rId1"/>
  <rowBreaks count="2" manualBreakCount="2">
    <brk id="43" max="7" man="1"/>
    <brk id="124" max="7" man="1"/>
  </rowBreaks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E66A13-FC71-464A-9FC8-68758AF2C74D}">
  <dimension ref="A1:S113"/>
  <sheetViews>
    <sheetView view="pageBreakPreview" topLeftCell="A37" zoomScaleNormal="100" zoomScaleSheetLayoutView="100" workbookViewId="0">
      <selection activeCell="B73" sqref="B73"/>
    </sheetView>
  </sheetViews>
  <sheetFormatPr defaultColWidth="8.75" defaultRowHeight="15" x14ac:dyDescent="0.3"/>
  <cols>
    <col min="1" max="1" width="5.25" style="72" customWidth="1"/>
    <col min="2" max="2" width="42.125" style="72" customWidth="1"/>
    <col min="3" max="3" width="1.625" style="72" customWidth="1"/>
    <col min="4" max="4" width="8.25" style="123" bestFit="1" customWidth="1"/>
    <col min="5" max="5" width="7" style="72" customWidth="1"/>
    <col min="6" max="6" width="9.75" style="72" customWidth="1"/>
    <col min="7" max="7" width="14.25" style="72" customWidth="1"/>
    <col min="8" max="8" width="2.5" style="72" customWidth="1"/>
    <col min="9" max="9" width="8.75" style="72"/>
    <col min="10" max="10" width="21.125" style="2" bestFit="1" customWidth="1"/>
    <col min="11" max="11" width="14.25" style="2" customWidth="1"/>
    <col min="12" max="12" width="12.375" style="2" bestFit="1" customWidth="1"/>
    <col min="13" max="13" width="10.125" style="2" bestFit="1" customWidth="1"/>
    <col min="14" max="14" width="11" style="2" bestFit="1" customWidth="1"/>
    <col min="15" max="15" width="18.25" style="2" bestFit="1" customWidth="1"/>
    <col min="16" max="16" width="7.875" style="2" bestFit="1" customWidth="1"/>
    <col min="17" max="17" width="2.5" style="2" customWidth="1"/>
    <col min="18" max="18" width="6.5" style="2" bestFit="1" customWidth="1"/>
    <col min="19" max="16384" width="8.75" style="2"/>
  </cols>
  <sheetData>
    <row r="1" spans="1:14" ht="21.75" x14ac:dyDescent="0.45">
      <c r="A1" s="65" t="str">
        <f>[5]Detail!B7</f>
        <v>Grade 11 Listed Porthcawl Public Conveniences</v>
      </c>
      <c r="B1" s="66"/>
      <c r="C1" s="67"/>
      <c r="D1" s="68"/>
      <c r="E1" s="69"/>
      <c r="F1" s="70"/>
      <c r="G1" s="71"/>
    </row>
    <row r="2" spans="1:14" ht="21.75" x14ac:dyDescent="0.45">
      <c r="A2" s="73" t="str">
        <f>[5]Detail!B8</f>
        <v>Porthcawl Town Council</v>
      </c>
      <c r="B2" s="66"/>
      <c r="C2" s="67"/>
      <c r="D2" s="68"/>
      <c r="E2" s="69"/>
      <c r="F2" s="70"/>
      <c r="G2" s="71"/>
    </row>
    <row r="3" spans="1:14" ht="21.75" x14ac:dyDescent="0.45">
      <c r="A3" s="73"/>
      <c r="B3" s="66"/>
      <c r="C3" s="67"/>
      <c r="D3" s="68"/>
      <c r="E3" s="74"/>
      <c r="F3" s="74"/>
      <c r="G3" s="75"/>
    </row>
    <row r="4" spans="1:14" ht="7.5" customHeight="1" x14ac:dyDescent="0.45">
      <c r="A4" s="76"/>
      <c r="B4" s="66"/>
      <c r="C4" s="67"/>
      <c r="D4" s="68"/>
      <c r="E4" s="74"/>
      <c r="F4" s="74"/>
      <c r="G4" s="75"/>
    </row>
    <row r="5" spans="1:14" ht="21.75" x14ac:dyDescent="0.45">
      <c r="A5" s="77" t="str">
        <f>'1.1 Priority 1'!A5</f>
        <v>Pricing Document</v>
      </c>
      <c r="B5" s="66"/>
      <c r="C5" s="78"/>
      <c r="D5" s="79"/>
      <c r="E5" s="74"/>
      <c r="F5" s="74"/>
      <c r="G5" s="75"/>
    </row>
    <row r="6" spans="1:14" ht="7.5" customHeight="1" x14ac:dyDescent="0.45">
      <c r="A6" s="76"/>
      <c r="B6" s="66"/>
      <c r="C6" s="67"/>
      <c r="D6" s="68"/>
      <c r="E6" s="74"/>
      <c r="F6" s="74"/>
      <c r="G6" s="75"/>
    </row>
    <row r="7" spans="1:14" ht="21.75" x14ac:dyDescent="0.45">
      <c r="A7" s="131"/>
      <c r="B7" s="131"/>
      <c r="C7" s="67"/>
      <c r="D7" s="68"/>
      <c r="E7" s="80"/>
      <c r="F7" s="81"/>
      <c r="G7" s="75"/>
    </row>
    <row r="8" spans="1:14" x14ac:dyDescent="0.3">
      <c r="A8" s="82"/>
      <c r="B8" s="83"/>
      <c r="C8" s="83"/>
      <c r="D8" s="84"/>
      <c r="E8" s="83"/>
      <c r="F8" s="83"/>
      <c r="G8" s="83"/>
      <c r="H8" s="83"/>
    </row>
    <row r="9" spans="1:14" x14ac:dyDescent="0.3">
      <c r="A9" s="85"/>
      <c r="B9" s="86"/>
      <c r="C9" s="86"/>
      <c r="D9" s="87"/>
      <c r="E9" s="86"/>
      <c r="F9" s="86"/>
      <c r="G9" s="86"/>
      <c r="H9" s="86"/>
    </row>
    <row r="10" spans="1:14" x14ac:dyDescent="0.3">
      <c r="A10" s="88"/>
      <c r="B10" s="89" t="s">
        <v>127</v>
      </c>
      <c r="C10" s="90"/>
      <c r="D10" s="88" t="s">
        <v>12</v>
      </c>
      <c r="E10" s="88" t="s">
        <v>128</v>
      </c>
      <c r="F10" s="88" t="s">
        <v>13</v>
      </c>
      <c r="G10" s="88" t="s">
        <v>129</v>
      </c>
      <c r="H10" s="91"/>
    </row>
    <row r="11" spans="1:14" ht="10.9" customHeight="1" x14ac:dyDescent="0.3">
      <c r="A11" s="91"/>
      <c r="B11" s="92"/>
      <c r="C11" s="93"/>
      <c r="D11" s="91"/>
      <c r="E11" s="91"/>
      <c r="F11" s="91"/>
      <c r="G11" s="91"/>
      <c r="H11" s="91"/>
    </row>
    <row r="12" spans="1:14" x14ac:dyDescent="0.3">
      <c r="A12" s="88">
        <v>3</v>
      </c>
      <c r="B12" s="90" t="s">
        <v>630</v>
      </c>
      <c r="C12" s="93"/>
      <c r="D12" s="94"/>
      <c r="E12" s="91"/>
      <c r="F12" s="91"/>
      <c r="G12" s="95"/>
      <c r="H12" s="91"/>
    </row>
    <row r="13" spans="1:14" x14ac:dyDescent="0.3">
      <c r="A13" s="91"/>
      <c r="B13" s="96"/>
      <c r="C13" s="93"/>
      <c r="D13" s="97"/>
      <c r="E13" s="91"/>
      <c r="F13" s="98"/>
      <c r="G13" s="99"/>
      <c r="H13" s="91"/>
      <c r="N13" s="100"/>
    </row>
    <row r="14" spans="1:14" x14ac:dyDescent="0.3">
      <c r="A14" s="91"/>
      <c r="B14" s="101" t="s">
        <v>131</v>
      </c>
      <c r="C14" s="93"/>
      <c r="D14" s="97"/>
      <c r="E14" s="91"/>
      <c r="F14" s="98"/>
      <c r="G14" s="99"/>
      <c r="H14" s="91"/>
      <c r="N14" s="100"/>
    </row>
    <row r="15" spans="1:14" x14ac:dyDescent="0.3">
      <c r="A15" s="91"/>
      <c r="B15" s="102"/>
      <c r="C15" s="93"/>
      <c r="D15" s="97"/>
      <c r="E15" s="91"/>
      <c r="F15" s="98"/>
      <c r="G15" s="99"/>
      <c r="H15" s="91"/>
      <c r="N15" s="100"/>
    </row>
    <row r="16" spans="1:14" x14ac:dyDescent="0.3">
      <c r="A16" s="91">
        <v>3.1</v>
      </c>
      <c r="B16" s="96" t="s">
        <v>402</v>
      </c>
      <c r="C16" s="93"/>
      <c r="D16" s="97">
        <v>1</v>
      </c>
      <c r="E16" s="91" t="s">
        <v>144</v>
      </c>
      <c r="F16" s="98"/>
      <c r="G16" s="99">
        <f>F16*D16</f>
        <v>0</v>
      </c>
      <c r="H16" s="91"/>
      <c r="N16" s="100"/>
    </row>
    <row r="17" spans="1:15" x14ac:dyDescent="0.3">
      <c r="A17" s="91"/>
      <c r="B17" s="93"/>
      <c r="C17" s="93"/>
      <c r="D17" s="97"/>
      <c r="E17" s="91"/>
      <c r="F17" s="98"/>
      <c r="G17" s="99"/>
      <c r="H17" s="91"/>
      <c r="N17" s="100"/>
    </row>
    <row r="18" spans="1:15" x14ac:dyDescent="0.3">
      <c r="A18" s="91">
        <v>3.2</v>
      </c>
      <c r="B18" s="96" t="s">
        <v>202</v>
      </c>
      <c r="C18" s="93"/>
      <c r="D18" s="97"/>
      <c r="E18" s="91"/>
      <c r="F18" s="98"/>
      <c r="G18" s="99"/>
      <c r="H18" s="91"/>
    </row>
    <row r="19" spans="1:15" ht="15" customHeight="1" x14ac:dyDescent="0.3">
      <c r="A19" s="91" t="s">
        <v>631</v>
      </c>
      <c r="B19" s="105" t="s">
        <v>632</v>
      </c>
      <c r="C19" s="93"/>
      <c r="D19" s="97">
        <v>1</v>
      </c>
      <c r="E19" s="91" t="s">
        <v>144</v>
      </c>
      <c r="F19" s="98"/>
      <c r="G19" s="99">
        <f>F19*D19</f>
        <v>0</v>
      </c>
      <c r="H19" s="91"/>
    </row>
    <row r="20" spans="1:15" ht="30" x14ac:dyDescent="0.3">
      <c r="A20" s="91" t="s">
        <v>633</v>
      </c>
      <c r="B20" s="105" t="s">
        <v>634</v>
      </c>
      <c r="C20" s="93"/>
      <c r="D20" s="97">
        <v>1</v>
      </c>
      <c r="E20" s="91" t="s">
        <v>144</v>
      </c>
      <c r="F20" s="98"/>
      <c r="G20" s="99">
        <f t="shared" ref="G20:G21" si="0">F20*D20</f>
        <v>0</v>
      </c>
      <c r="H20" s="91"/>
    </row>
    <row r="21" spans="1:15" x14ac:dyDescent="0.3">
      <c r="A21" s="91" t="s">
        <v>635</v>
      </c>
      <c r="B21" s="105" t="s">
        <v>636</v>
      </c>
      <c r="C21" s="93"/>
      <c r="D21" s="97">
        <v>1</v>
      </c>
      <c r="E21" s="91" t="s">
        <v>144</v>
      </c>
      <c r="F21" s="98"/>
      <c r="G21" s="99">
        <f t="shared" si="0"/>
        <v>0</v>
      </c>
      <c r="H21" s="91"/>
      <c r="N21" s="100"/>
    </row>
    <row r="22" spans="1:15" x14ac:dyDescent="0.3">
      <c r="A22" s="91"/>
      <c r="B22" s="105"/>
      <c r="C22" s="93"/>
      <c r="D22" s="97"/>
      <c r="E22" s="91"/>
      <c r="F22" s="98"/>
      <c r="G22" s="99"/>
      <c r="H22" s="91"/>
      <c r="N22" s="100"/>
    </row>
    <row r="23" spans="1:15" x14ac:dyDescent="0.3">
      <c r="A23" s="91">
        <v>3.3</v>
      </c>
      <c r="B23" s="96" t="s">
        <v>217</v>
      </c>
      <c r="C23" s="93"/>
      <c r="D23" s="97"/>
      <c r="E23" s="91"/>
      <c r="G23" s="99"/>
      <c r="H23" s="91"/>
      <c r="N23" s="100"/>
    </row>
    <row r="24" spans="1:15" x14ac:dyDescent="0.3">
      <c r="A24" s="91"/>
      <c r="B24" s="105" t="s">
        <v>637</v>
      </c>
      <c r="C24" s="93"/>
      <c r="D24" s="97">
        <v>1</v>
      </c>
      <c r="E24" s="91" t="s">
        <v>141</v>
      </c>
      <c r="F24" s="98"/>
      <c r="G24" s="99">
        <f t="shared" ref="G24:G28" si="1">F24*D24</f>
        <v>0</v>
      </c>
      <c r="H24" s="91"/>
      <c r="N24" s="100"/>
    </row>
    <row r="25" spans="1:15" x14ac:dyDescent="0.3">
      <c r="A25" s="91"/>
      <c r="B25" s="105"/>
      <c r="C25" s="93"/>
      <c r="D25" s="97"/>
      <c r="E25" s="91"/>
      <c r="F25" s="98"/>
      <c r="G25" s="99"/>
      <c r="H25" s="91"/>
      <c r="N25" s="100"/>
    </row>
    <row r="26" spans="1:15" x14ac:dyDescent="0.3">
      <c r="A26" s="91">
        <v>3.4</v>
      </c>
      <c r="B26" s="96" t="s">
        <v>638</v>
      </c>
      <c r="C26" s="93"/>
      <c r="D26" s="97">
        <v>1</v>
      </c>
      <c r="E26" s="91" t="s">
        <v>141</v>
      </c>
      <c r="F26" s="98"/>
      <c r="G26" s="99">
        <f t="shared" si="1"/>
        <v>0</v>
      </c>
      <c r="H26" s="91"/>
      <c r="N26" s="100"/>
    </row>
    <row r="27" spans="1:15" x14ac:dyDescent="0.3">
      <c r="A27" s="91"/>
      <c r="B27" s="105"/>
      <c r="C27" s="93"/>
      <c r="D27" s="97"/>
      <c r="E27" s="91"/>
      <c r="F27" s="98"/>
      <c r="G27" s="99"/>
      <c r="H27" s="91"/>
      <c r="N27" s="100"/>
    </row>
    <row r="28" spans="1:15" x14ac:dyDescent="0.3">
      <c r="A28" s="91">
        <v>3.5</v>
      </c>
      <c r="B28" s="96" t="s">
        <v>639</v>
      </c>
      <c r="C28" s="93"/>
      <c r="D28" s="97">
        <v>1</v>
      </c>
      <c r="E28" s="91" t="s">
        <v>141</v>
      </c>
      <c r="F28" s="98"/>
      <c r="G28" s="99">
        <f t="shared" si="1"/>
        <v>0</v>
      </c>
      <c r="H28" s="91"/>
      <c r="N28" s="100"/>
    </row>
    <row r="29" spans="1:15" x14ac:dyDescent="0.3">
      <c r="A29" s="91"/>
      <c r="B29" s="102"/>
      <c r="C29" s="93"/>
      <c r="D29" s="97"/>
      <c r="E29" s="91"/>
      <c r="F29" s="98"/>
      <c r="G29" s="99"/>
      <c r="H29" s="91"/>
      <c r="N29" s="100"/>
    </row>
    <row r="30" spans="1:15" x14ac:dyDescent="0.3">
      <c r="A30" s="91">
        <v>3.6</v>
      </c>
      <c r="B30" s="96" t="s">
        <v>640</v>
      </c>
      <c r="C30" s="93"/>
      <c r="D30" s="97"/>
      <c r="E30" s="91"/>
      <c r="F30" s="98"/>
      <c r="G30" s="99"/>
      <c r="H30" s="91"/>
      <c r="N30" s="100"/>
    </row>
    <row r="31" spans="1:15" ht="30" x14ac:dyDescent="0.3">
      <c r="A31" s="91" t="s">
        <v>641</v>
      </c>
      <c r="B31" s="105" t="s">
        <v>642</v>
      </c>
      <c r="C31" s="93"/>
      <c r="D31" s="97">
        <v>1</v>
      </c>
      <c r="E31" s="91"/>
      <c r="F31" s="98"/>
      <c r="G31" s="99">
        <f t="shared" ref="G31:G38" si="2">F31*D31</f>
        <v>0</v>
      </c>
      <c r="H31" s="91"/>
      <c r="N31" s="100"/>
    </row>
    <row r="32" spans="1:15" x14ac:dyDescent="0.3">
      <c r="A32" s="91" t="s">
        <v>643</v>
      </c>
      <c r="B32" s="107" t="s">
        <v>644</v>
      </c>
      <c r="C32" s="93"/>
      <c r="D32" s="97">
        <v>1</v>
      </c>
      <c r="E32" s="91"/>
      <c r="F32" s="98"/>
      <c r="G32" s="99">
        <f t="shared" si="2"/>
        <v>0</v>
      </c>
      <c r="H32" s="91"/>
      <c r="O32" s="100"/>
    </row>
    <row r="33" spans="1:16" x14ac:dyDescent="0.3">
      <c r="A33" s="91" t="s">
        <v>645</v>
      </c>
      <c r="B33" s="105" t="s">
        <v>646</v>
      </c>
      <c r="C33" s="93"/>
      <c r="D33" s="97">
        <v>1</v>
      </c>
      <c r="E33" s="91"/>
      <c r="F33" s="98"/>
      <c r="G33" s="99">
        <f t="shared" si="2"/>
        <v>0</v>
      </c>
      <c r="H33" s="91"/>
      <c r="O33" s="100"/>
    </row>
    <row r="34" spans="1:16" x14ac:dyDescent="0.3">
      <c r="A34" s="91" t="s">
        <v>647</v>
      </c>
      <c r="B34" s="105" t="s">
        <v>648</v>
      </c>
      <c r="C34" s="93"/>
      <c r="D34" s="97">
        <v>1</v>
      </c>
      <c r="E34" s="91"/>
      <c r="F34" s="98"/>
      <c r="G34" s="99">
        <f t="shared" si="2"/>
        <v>0</v>
      </c>
      <c r="H34" s="91"/>
      <c r="O34" s="100"/>
    </row>
    <row r="35" spans="1:16" x14ac:dyDescent="0.3">
      <c r="A35" s="91" t="s">
        <v>649</v>
      </c>
      <c r="B35" s="105" t="s">
        <v>650</v>
      </c>
      <c r="C35" s="93"/>
      <c r="D35" s="97">
        <v>1</v>
      </c>
      <c r="E35" s="91"/>
      <c r="F35" s="98"/>
      <c r="G35" s="99">
        <f t="shared" si="2"/>
        <v>0</v>
      </c>
      <c r="H35" s="91"/>
      <c r="O35" s="100"/>
    </row>
    <row r="36" spans="1:16" x14ac:dyDescent="0.3">
      <c r="A36" s="91" t="s">
        <v>651</v>
      </c>
      <c r="B36" s="105" t="s">
        <v>652</v>
      </c>
      <c r="C36" s="93"/>
      <c r="D36" s="97">
        <v>1</v>
      </c>
      <c r="E36" s="91"/>
      <c r="F36" s="98"/>
      <c r="G36" s="99">
        <f>F37*D36</f>
        <v>0</v>
      </c>
      <c r="H36" s="91"/>
      <c r="O36" s="100"/>
    </row>
    <row r="37" spans="1:16" x14ac:dyDescent="0.3">
      <c r="A37" s="91" t="s">
        <v>653</v>
      </c>
      <c r="B37" s="105" t="s">
        <v>654</v>
      </c>
      <c r="C37" s="93"/>
      <c r="D37" s="97">
        <v>1</v>
      </c>
      <c r="E37" s="91"/>
      <c r="F37" s="98"/>
      <c r="G37" s="99">
        <f>F38*D37</f>
        <v>0</v>
      </c>
      <c r="H37" s="91"/>
      <c r="O37" s="100"/>
    </row>
    <row r="38" spans="1:16" x14ac:dyDescent="0.3">
      <c r="A38" s="91" t="s">
        <v>655</v>
      </c>
      <c r="B38" s="105" t="s">
        <v>656</v>
      </c>
      <c r="C38" s="93"/>
      <c r="D38" s="97">
        <v>1</v>
      </c>
      <c r="E38" s="91"/>
      <c r="F38" s="98"/>
      <c r="G38" s="99">
        <f t="shared" si="2"/>
        <v>0</v>
      </c>
      <c r="H38" s="91"/>
      <c r="O38" s="100"/>
    </row>
    <row r="39" spans="1:16" x14ac:dyDescent="0.3">
      <c r="A39" s="91"/>
      <c r="B39" s="105"/>
      <c r="C39" s="93"/>
      <c r="D39" s="97"/>
      <c r="E39" s="91"/>
      <c r="F39" s="98"/>
      <c r="G39" s="99"/>
      <c r="H39" s="91"/>
    </row>
    <row r="40" spans="1:16" ht="16.5" x14ac:dyDescent="0.3">
      <c r="A40" s="91"/>
      <c r="B40" s="105"/>
      <c r="C40" s="93"/>
      <c r="D40" s="91"/>
      <c r="E40" s="91"/>
      <c r="F40" s="91"/>
      <c r="G40" s="95"/>
      <c r="H40" s="91"/>
      <c r="J40" s="100"/>
      <c r="N40" s="108"/>
      <c r="P40" s="109"/>
    </row>
    <row r="41" spans="1:16" x14ac:dyDescent="0.3">
      <c r="A41" s="91"/>
      <c r="B41" s="105"/>
      <c r="C41" s="93"/>
      <c r="D41" s="91"/>
      <c r="E41" s="91"/>
      <c r="F41" s="91"/>
      <c r="G41" s="95"/>
      <c r="H41" s="91"/>
    </row>
    <row r="42" spans="1:16" x14ac:dyDescent="0.3">
      <c r="A42" s="91"/>
      <c r="B42" s="90"/>
      <c r="C42" s="93"/>
      <c r="D42" s="91"/>
      <c r="E42" s="91"/>
      <c r="F42" s="91"/>
      <c r="G42" s="110">
        <f>SUM(G14:G38)</f>
        <v>0</v>
      </c>
      <c r="H42" s="91"/>
      <c r="M42" s="111"/>
      <c r="N42" s="111"/>
      <c r="O42" s="111"/>
      <c r="P42" s="112"/>
    </row>
    <row r="43" spans="1:16" x14ac:dyDescent="0.3">
      <c r="A43" s="91"/>
      <c r="B43" s="90"/>
      <c r="C43" s="93"/>
      <c r="D43" s="91"/>
      <c r="E43" s="91"/>
      <c r="F43" s="91"/>
      <c r="G43" s="95"/>
      <c r="H43" s="91"/>
      <c r="O43" s="100"/>
    </row>
    <row r="44" spans="1:16" x14ac:dyDescent="0.3">
      <c r="A44" s="82"/>
      <c r="B44" s="83"/>
      <c r="C44" s="83"/>
      <c r="D44" s="84"/>
      <c r="E44" s="83"/>
      <c r="F44" s="83"/>
      <c r="G44" s="83"/>
      <c r="H44" s="83"/>
    </row>
    <row r="45" spans="1:16" x14ac:dyDescent="0.3">
      <c r="A45" s="91"/>
      <c r="B45" s="90"/>
      <c r="C45" s="93"/>
      <c r="D45" s="91"/>
      <c r="E45" s="91"/>
      <c r="F45" s="91"/>
      <c r="G45" s="95"/>
      <c r="H45" s="91"/>
      <c r="O45" s="100"/>
    </row>
    <row r="46" spans="1:16" x14ac:dyDescent="0.3">
      <c r="A46" s="88"/>
      <c r="B46" s="89" t="s">
        <v>657</v>
      </c>
      <c r="C46" s="90"/>
      <c r="D46" s="88" t="s">
        <v>12</v>
      </c>
      <c r="E46" s="88" t="s">
        <v>128</v>
      </c>
      <c r="F46" s="88" t="s">
        <v>13</v>
      </c>
      <c r="G46" s="88" t="s">
        <v>129</v>
      </c>
      <c r="H46" s="91"/>
    </row>
    <row r="47" spans="1:16" x14ac:dyDescent="0.3">
      <c r="A47" s="91"/>
      <c r="B47" s="90"/>
      <c r="C47" s="93"/>
      <c r="D47" s="91"/>
      <c r="E47" s="91"/>
      <c r="F47" s="91"/>
      <c r="G47" s="95"/>
      <c r="H47" s="91"/>
      <c r="O47" s="100"/>
    </row>
    <row r="48" spans="1:16" x14ac:dyDescent="0.3">
      <c r="A48" s="91">
        <v>3.7</v>
      </c>
      <c r="B48" s="96" t="s">
        <v>658</v>
      </c>
      <c r="C48" s="93"/>
      <c r="D48" s="91"/>
      <c r="E48" s="91"/>
      <c r="F48" s="91"/>
      <c r="G48" s="95"/>
      <c r="H48" s="91"/>
      <c r="O48" s="100"/>
    </row>
    <row r="49" spans="1:19" ht="30" x14ac:dyDescent="0.3">
      <c r="A49" s="91" t="s">
        <v>659</v>
      </c>
      <c r="B49" s="107" t="s">
        <v>660</v>
      </c>
      <c r="C49" s="93"/>
      <c r="D49" s="91">
        <v>1</v>
      </c>
      <c r="E49" s="91" t="s">
        <v>141</v>
      </c>
      <c r="F49" s="98"/>
      <c r="G49" s="99">
        <f t="shared" ref="G49:G63" si="3">F49*D49</f>
        <v>0</v>
      </c>
      <c r="H49" s="91"/>
      <c r="O49" s="100"/>
    </row>
    <row r="50" spans="1:19" ht="30" x14ac:dyDescent="0.3">
      <c r="A50" s="91" t="s">
        <v>661</v>
      </c>
      <c r="B50" s="107" t="s">
        <v>662</v>
      </c>
      <c r="C50" s="93"/>
      <c r="D50" s="91">
        <v>1</v>
      </c>
      <c r="E50" s="91" t="s">
        <v>141</v>
      </c>
      <c r="F50" s="98"/>
      <c r="G50" s="99">
        <f t="shared" si="3"/>
        <v>0</v>
      </c>
      <c r="H50" s="91"/>
      <c r="J50" s="114"/>
      <c r="O50" s="100"/>
    </row>
    <row r="51" spans="1:19" x14ac:dyDescent="0.3">
      <c r="A51" s="91" t="s">
        <v>663</v>
      </c>
      <c r="B51" s="107" t="s">
        <v>664</v>
      </c>
      <c r="C51" s="93"/>
      <c r="D51" s="91">
        <v>1</v>
      </c>
      <c r="E51" s="91" t="s">
        <v>141</v>
      </c>
      <c r="F51" s="98"/>
      <c r="G51" s="99">
        <f t="shared" si="3"/>
        <v>0</v>
      </c>
      <c r="H51" s="91"/>
      <c r="O51" s="100"/>
    </row>
    <row r="52" spans="1:19" x14ac:dyDescent="0.3">
      <c r="A52" s="91" t="s">
        <v>665</v>
      </c>
      <c r="B52" s="107" t="s">
        <v>666</v>
      </c>
      <c r="C52" s="93"/>
      <c r="D52" s="115"/>
      <c r="E52" s="91"/>
      <c r="F52" s="98"/>
      <c r="G52" s="99" t="s">
        <v>145</v>
      </c>
      <c r="H52" s="91"/>
      <c r="J52" s="116"/>
      <c r="O52" s="100"/>
    </row>
    <row r="53" spans="1:19" x14ac:dyDescent="0.3">
      <c r="A53" s="91" t="s">
        <v>667</v>
      </c>
      <c r="B53" s="107" t="s">
        <v>668</v>
      </c>
      <c r="C53" s="93"/>
      <c r="D53" s="91"/>
      <c r="E53" s="91"/>
      <c r="F53" s="98"/>
      <c r="G53" s="99" t="s">
        <v>145</v>
      </c>
      <c r="H53" s="91"/>
      <c r="J53" s="116"/>
      <c r="O53" s="100"/>
    </row>
    <row r="54" spans="1:19" x14ac:dyDescent="0.3">
      <c r="A54" s="91" t="s">
        <v>669</v>
      </c>
      <c r="B54" s="105" t="s">
        <v>670</v>
      </c>
      <c r="C54" s="93"/>
      <c r="D54" s="115"/>
      <c r="E54" s="91"/>
      <c r="F54" s="98"/>
      <c r="G54" s="99" t="s">
        <v>145</v>
      </c>
      <c r="H54" s="91"/>
      <c r="J54" s="114"/>
      <c r="O54" s="100"/>
    </row>
    <row r="55" spans="1:19" x14ac:dyDescent="0.3">
      <c r="A55" s="91" t="s">
        <v>671</v>
      </c>
      <c r="B55" s="105" t="s">
        <v>672</v>
      </c>
      <c r="C55" s="93"/>
      <c r="D55" s="91"/>
      <c r="E55" s="91"/>
      <c r="F55" s="98"/>
      <c r="G55" s="99" t="s">
        <v>145</v>
      </c>
      <c r="H55" s="91"/>
      <c r="O55" s="100"/>
      <c r="P55" s="117"/>
      <c r="S55" s="117"/>
    </row>
    <row r="56" spans="1:19" x14ac:dyDescent="0.3">
      <c r="A56" s="91" t="s">
        <v>673</v>
      </c>
      <c r="B56" s="105" t="s">
        <v>674</v>
      </c>
      <c r="C56" s="93"/>
      <c r="D56" s="115"/>
      <c r="E56" s="91"/>
      <c r="F56" s="98"/>
      <c r="G56" s="99" t="s">
        <v>145</v>
      </c>
      <c r="H56" s="91"/>
      <c r="O56" s="100"/>
      <c r="P56" s="117"/>
      <c r="S56" s="117"/>
    </row>
    <row r="57" spans="1:19" x14ac:dyDescent="0.3">
      <c r="A57" s="91" t="s">
        <v>675</v>
      </c>
      <c r="B57" s="105" t="s">
        <v>676</v>
      </c>
      <c r="C57" s="93"/>
      <c r="D57" s="91">
        <v>1</v>
      </c>
      <c r="E57" s="91" t="s">
        <v>141</v>
      </c>
      <c r="F57" s="98"/>
      <c r="G57" s="99">
        <f t="shared" si="3"/>
        <v>0</v>
      </c>
      <c r="H57" s="91"/>
      <c r="O57" s="100"/>
    </row>
    <row r="58" spans="1:19" x14ac:dyDescent="0.3">
      <c r="A58" s="91"/>
      <c r="B58" s="105"/>
      <c r="C58" s="93"/>
      <c r="D58" s="91"/>
      <c r="E58" s="91"/>
      <c r="F58" s="98"/>
      <c r="G58" s="95"/>
      <c r="H58" s="91"/>
      <c r="O58" s="100"/>
    </row>
    <row r="59" spans="1:19" ht="16.149999999999999" customHeight="1" x14ac:dyDescent="0.3">
      <c r="A59" s="91">
        <v>3.8</v>
      </c>
      <c r="B59" s="96" t="s">
        <v>677</v>
      </c>
      <c r="C59" s="93"/>
      <c r="D59" s="91">
        <v>6</v>
      </c>
      <c r="E59" s="91" t="s">
        <v>138</v>
      </c>
      <c r="F59" s="98"/>
      <c r="G59" s="99">
        <f t="shared" si="3"/>
        <v>0</v>
      </c>
      <c r="H59" s="91"/>
      <c r="O59" s="100"/>
    </row>
    <row r="60" spans="1:19" ht="15" customHeight="1" x14ac:dyDescent="0.3">
      <c r="A60" s="91"/>
      <c r="B60" s="96"/>
      <c r="C60" s="93"/>
      <c r="D60" s="115"/>
      <c r="E60" s="91"/>
      <c r="F60" s="98"/>
      <c r="G60" s="95"/>
      <c r="H60" s="91"/>
      <c r="O60" s="100"/>
    </row>
    <row r="61" spans="1:19" x14ac:dyDescent="0.3">
      <c r="A61" s="91">
        <v>3.9</v>
      </c>
      <c r="B61" s="96" t="s">
        <v>678</v>
      </c>
      <c r="C61" s="93"/>
      <c r="D61" s="115">
        <v>5</v>
      </c>
      <c r="E61" s="91" t="s">
        <v>138</v>
      </c>
      <c r="F61" s="98"/>
      <c r="G61" s="99">
        <f t="shared" si="3"/>
        <v>0</v>
      </c>
      <c r="H61" s="91"/>
      <c r="O61" s="100"/>
    </row>
    <row r="62" spans="1:19" x14ac:dyDescent="0.3">
      <c r="A62" s="118"/>
      <c r="B62" s="102"/>
      <c r="C62" s="93"/>
      <c r="D62" s="91"/>
      <c r="E62" s="91"/>
      <c r="F62" s="98"/>
      <c r="G62" s="95"/>
      <c r="H62" s="91"/>
      <c r="O62" s="100"/>
    </row>
    <row r="63" spans="1:19" x14ac:dyDescent="0.3">
      <c r="A63" s="118" t="s">
        <v>679</v>
      </c>
      <c r="B63" s="96" t="s">
        <v>680</v>
      </c>
      <c r="C63" s="93"/>
      <c r="D63" s="91">
        <v>5</v>
      </c>
      <c r="E63" s="91" t="s">
        <v>138</v>
      </c>
      <c r="F63" s="98"/>
      <c r="G63" s="99">
        <f t="shared" si="3"/>
        <v>0</v>
      </c>
      <c r="H63" s="91"/>
      <c r="O63" s="100"/>
    </row>
    <row r="64" spans="1:19" x14ac:dyDescent="0.3">
      <c r="A64" s="118"/>
      <c r="B64" s="105"/>
      <c r="C64" s="93"/>
      <c r="D64" s="91"/>
      <c r="E64" s="91"/>
      <c r="F64" s="98"/>
      <c r="H64" s="91"/>
      <c r="O64" s="100"/>
    </row>
    <row r="65" spans="1:15" x14ac:dyDescent="0.3">
      <c r="A65" s="118">
        <v>3.11</v>
      </c>
      <c r="B65" s="96" t="s">
        <v>681</v>
      </c>
      <c r="C65" s="93"/>
      <c r="D65" s="91"/>
      <c r="E65" s="91"/>
      <c r="F65" s="98"/>
      <c r="G65" s="95"/>
      <c r="H65" s="91"/>
      <c r="O65" s="100"/>
    </row>
    <row r="66" spans="1:15" x14ac:dyDescent="0.3">
      <c r="A66" s="118" t="s">
        <v>682</v>
      </c>
      <c r="B66" s="105" t="s">
        <v>683</v>
      </c>
      <c r="C66" s="93"/>
      <c r="D66" s="91">
        <v>35</v>
      </c>
      <c r="E66" s="91" t="s">
        <v>138</v>
      </c>
      <c r="F66" s="98"/>
      <c r="G66" s="99">
        <f t="shared" ref="G66:G72" si="4">F66*D66</f>
        <v>0</v>
      </c>
      <c r="H66" s="91"/>
      <c r="O66" s="100"/>
    </row>
    <row r="67" spans="1:15" x14ac:dyDescent="0.3">
      <c r="A67" s="118" t="s">
        <v>684</v>
      </c>
      <c r="B67" s="105" t="s">
        <v>685</v>
      </c>
      <c r="C67" s="93"/>
      <c r="D67" s="91">
        <v>1</v>
      </c>
      <c r="E67" s="91" t="s">
        <v>144</v>
      </c>
      <c r="F67" s="98"/>
      <c r="G67" s="99">
        <f t="shared" si="4"/>
        <v>0</v>
      </c>
      <c r="H67" s="91"/>
      <c r="O67" s="100"/>
    </row>
    <row r="68" spans="1:15" ht="30" x14ac:dyDescent="0.3">
      <c r="A68" s="118" t="s">
        <v>686</v>
      </c>
      <c r="B68" s="105" t="s">
        <v>687</v>
      </c>
      <c r="C68" s="93"/>
      <c r="D68" s="91">
        <v>1</v>
      </c>
      <c r="E68" s="91" t="s">
        <v>144</v>
      </c>
      <c r="F68" s="98"/>
      <c r="G68" s="99">
        <f t="shared" si="4"/>
        <v>0</v>
      </c>
      <c r="H68" s="91"/>
      <c r="O68" s="100"/>
    </row>
    <row r="69" spans="1:15" ht="15" customHeight="1" x14ac:dyDescent="0.3">
      <c r="A69" s="118" t="s">
        <v>688</v>
      </c>
      <c r="B69" s="105" t="s">
        <v>689</v>
      </c>
      <c r="C69" s="93"/>
      <c r="D69" s="91">
        <v>1</v>
      </c>
      <c r="E69" s="91" t="s">
        <v>144</v>
      </c>
      <c r="F69" s="98"/>
      <c r="G69" s="99">
        <f t="shared" si="4"/>
        <v>0</v>
      </c>
      <c r="H69" s="91"/>
      <c r="O69" s="100"/>
    </row>
    <row r="70" spans="1:15" ht="30" x14ac:dyDescent="0.3">
      <c r="A70" s="118" t="s">
        <v>690</v>
      </c>
      <c r="B70" s="105" t="s">
        <v>691</v>
      </c>
      <c r="C70" s="93"/>
      <c r="D70" s="91">
        <v>1</v>
      </c>
      <c r="E70" s="91" t="s">
        <v>144</v>
      </c>
      <c r="F70" s="98"/>
      <c r="G70" s="99">
        <f t="shared" si="4"/>
        <v>0</v>
      </c>
      <c r="H70" s="91"/>
      <c r="O70" s="100"/>
    </row>
    <row r="71" spans="1:15" x14ac:dyDescent="0.3">
      <c r="A71" s="118"/>
      <c r="B71" s="105"/>
      <c r="C71" s="93"/>
      <c r="D71" s="91"/>
      <c r="E71" s="91"/>
      <c r="F71" s="98"/>
      <c r="G71" s="95"/>
      <c r="H71" s="91"/>
      <c r="O71" s="100"/>
    </row>
    <row r="72" spans="1:15" x14ac:dyDescent="0.3">
      <c r="A72" s="118">
        <v>3.12</v>
      </c>
      <c r="B72" s="96" t="s">
        <v>692</v>
      </c>
      <c r="C72" s="93"/>
      <c r="D72" s="91">
        <v>2.5</v>
      </c>
      <c r="E72" s="91" t="s">
        <v>138</v>
      </c>
      <c r="F72" s="98"/>
      <c r="G72" s="99">
        <f t="shared" si="4"/>
        <v>0</v>
      </c>
      <c r="H72" s="91"/>
      <c r="O72" s="100"/>
    </row>
    <row r="73" spans="1:15" x14ac:dyDescent="0.3">
      <c r="A73" s="118"/>
      <c r="B73" s="105"/>
      <c r="C73" s="93"/>
      <c r="D73" s="91"/>
      <c r="E73" s="91"/>
      <c r="F73" s="91"/>
      <c r="G73" s="95"/>
      <c r="H73" s="91"/>
      <c r="O73" s="100"/>
    </row>
    <row r="74" spans="1:15" x14ac:dyDescent="0.3">
      <c r="A74" s="118"/>
      <c r="B74" s="122"/>
      <c r="C74" s="93"/>
      <c r="D74" s="91"/>
      <c r="E74" s="91"/>
      <c r="F74" s="91"/>
      <c r="G74" s="95"/>
      <c r="H74" s="91"/>
      <c r="J74" s="100"/>
      <c r="O74" s="100"/>
    </row>
    <row r="75" spans="1:15" x14ac:dyDescent="0.3">
      <c r="A75" s="91"/>
      <c r="B75" s="105"/>
      <c r="C75" s="93"/>
      <c r="D75" s="91"/>
      <c r="E75" s="91"/>
      <c r="F75" s="91"/>
      <c r="G75" s="91"/>
      <c r="H75" s="91"/>
    </row>
    <row r="76" spans="1:15" x14ac:dyDescent="0.3">
      <c r="A76" s="91"/>
      <c r="B76" s="90"/>
      <c r="C76" s="93"/>
      <c r="D76" s="91"/>
      <c r="E76" s="91"/>
      <c r="F76" s="88"/>
      <c r="G76" s="110">
        <f>SUM(G42:G75)</f>
        <v>0</v>
      </c>
      <c r="H76" s="91"/>
      <c r="J76" s="100"/>
    </row>
    <row r="77" spans="1:15" x14ac:dyDescent="0.3">
      <c r="A77" s="91"/>
      <c r="B77" s="119"/>
      <c r="C77" s="93"/>
      <c r="D77" s="91"/>
      <c r="E77" s="91"/>
      <c r="F77" s="88"/>
      <c r="G77" s="95"/>
      <c r="H77" s="91"/>
    </row>
    <row r="78" spans="1:15" x14ac:dyDescent="0.3">
      <c r="A78" s="82"/>
      <c r="B78" s="83"/>
      <c r="C78" s="83"/>
      <c r="D78" s="84"/>
      <c r="E78" s="83"/>
      <c r="F78" s="83"/>
      <c r="G78" s="83"/>
      <c r="H78" s="83"/>
    </row>
    <row r="79" spans="1:15" x14ac:dyDescent="0.3">
      <c r="A79" s="91"/>
      <c r="B79" s="90"/>
      <c r="C79" s="93"/>
      <c r="D79" s="91"/>
      <c r="E79" s="91"/>
      <c r="F79" s="91"/>
      <c r="G79" s="95"/>
      <c r="H79" s="91"/>
      <c r="O79" s="100"/>
    </row>
    <row r="80" spans="1:15" x14ac:dyDescent="0.3">
      <c r="A80" s="88"/>
      <c r="B80" s="89" t="str">
        <f>B46</f>
        <v>Priority 3 Repairs (continued)</v>
      </c>
      <c r="C80" s="90"/>
      <c r="D80" s="88" t="s">
        <v>12</v>
      </c>
      <c r="E80" s="88" t="s">
        <v>128</v>
      </c>
      <c r="F80" s="88" t="s">
        <v>13</v>
      </c>
      <c r="G80" s="88" t="s">
        <v>129</v>
      </c>
      <c r="H80" s="91"/>
    </row>
    <row r="81" spans="1:18" x14ac:dyDescent="0.3">
      <c r="A81" s="88"/>
      <c r="B81" s="89"/>
      <c r="C81" s="90"/>
      <c r="D81" s="88"/>
      <c r="E81" s="88"/>
      <c r="F81" s="88"/>
      <c r="G81" s="88"/>
      <c r="H81" s="91"/>
    </row>
    <row r="82" spans="1:18" x14ac:dyDescent="0.3">
      <c r="A82" s="118">
        <v>3.13</v>
      </c>
      <c r="B82" s="96" t="s">
        <v>693</v>
      </c>
      <c r="C82" s="93"/>
      <c r="D82" s="91"/>
      <c r="E82" s="91"/>
      <c r="F82" s="91"/>
      <c r="G82" s="95"/>
      <c r="H82" s="91"/>
      <c r="J82" s="100"/>
      <c r="O82" s="100"/>
    </row>
    <row r="83" spans="1:18" x14ac:dyDescent="0.3">
      <c r="A83" s="118" t="s">
        <v>694</v>
      </c>
      <c r="B83" s="105" t="s">
        <v>683</v>
      </c>
      <c r="C83" s="93"/>
      <c r="D83" s="91">
        <v>35</v>
      </c>
      <c r="E83" s="91" t="s">
        <v>138</v>
      </c>
      <c r="F83" s="98"/>
      <c r="G83" s="99">
        <f t="shared" ref="G83:G89" si="5">F83*D83</f>
        <v>0</v>
      </c>
      <c r="H83" s="91"/>
      <c r="J83" s="100"/>
      <c r="O83" s="100"/>
    </row>
    <row r="84" spans="1:18" x14ac:dyDescent="0.3">
      <c r="A84" s="118" t="s">
        <v>695</v>
      </c>
      <c r="B84" s="105" t="s">
        <v>685</v>
      </c>
      <c r="C84" s="93"/>
      <c r="D84" s="91">
        <v>1</v>
      </c>
      <c r="E84" s="91" t="s">
        <v>144</v>
      </c>
      <c r="F84" s="98"/>
      <c r="G84" s="99">
        <f t="shared" si="5"/>
        <v>0</v>
      </c>
      <c r="H84" s="91"/>
      <c r="J84" s="100"/>
      <c r="O84" s="100"/>
    </row>
    <row r="85" spans="1:18" ht="30" x14ac:dyDescent="0.3">
      <c r="A85" s="118" t="s">
        <v>696</v>
      </c>
      <c r="B85" s="105" t="s">
        <v>697</v>
      </c>
      <c r="C85" s="93"/>
      <c r="D85" s="91">
        <v>1</v>
      </c>
      <c r="E85" s="91" t="s">
        <v>144</v>
      </c>
      <c r="F85" s="98"/>
      <c r="G85" s="99">
        <f t="shared" si="5"/>
        <v>0</v>
      </c>
      <c r="H85" s="91"/>
      <c r="J85" s="100"/>
      <c r="O85" s="100"/>
    </row>
    <row r="86" spans="1:18" x14ac:dyDescent="0.3">
      <c r="A86" s="118" t="s">
        <v>698</v>
      </c>
      <c r="B86" s="105" t="s">
        <v>689</v>
      </c>
      <c r="C86" s="93"/>
      <c r="D86" s="91">
        <v>1</v>
      </c>
      <c r="E86" s="91" t="s">
        <v>144</v>
      </c>
      <c r="F86" s="98"/>
      <c r="G86" s="99">
        <f t="shared" si="5"/>
        <v>0</v>
      </c>
      <c r="H86" s="91"/>
      <c r="J86" s="100"/>
      <c r="O86" s="100"/>
      <c r="R86" s="120"/>
    </row>
    <row r="87" spans="1:18" ht="15" customHeight="1" x14ac:dyDescent="0.3">
      <c r="A87" s="118" t="s">
        <v>699</v>
      </c>
      <c r="B87" s="105" t="s">
        <v>691</v>
      </c>
      <c r="C87" s="93"/>
      <c r="D87" s="91">
        <v>1</v>
      </c>
      <c r="E87" s="91" t="s">
        <v>144</v>
      </c>
      <c r="F87" s="98"/>
      <c r="G87" s="99">
        <f t="shared" si="5"/>
        <v>0</v>
      </c>
      <c r="H87" s="91"/>
      <c r="J87" s="100"/>
      <c r="O87" s="100"/>
    </row>
    <row r="88" spans="1:18" x14ac:dyDescent="0.3">
      <c r="A88" s="91"/>
      <c r="B88" s="105"/>
      <c r="C88" s="93"/>
      <c r="D88" s="91"/>
      <c r="E88" s="91"/>
      <c r="F88" s="98"/>
      <c r="G88" s="95"/>
      <c r="H88" s="91"/>
      <c r="O88" s="100"/>
    </row>
    <row r="89" spans="1:18" x14ac:dyDescent="0.3">
      <c r="A89" s="118">
        <v>3.14</v>
      </c>
      <c r="B89" s="96" t="s">
        <v>692</v>
      </c>
      <c r="C89" s="93"/>
      <c r="D89" s="91">
        <v>2</v>
      </c>
      <c r="E89" s="91" t="s">
        <v>138</v>
      </c>
      <c r="F89" s="98"/>
      <c r="G89" s="99">
        <f t="shared" si="5"/>
        <v>0</v>
      </c>
      <c r="H89" s="91"/>
      <c r="O89" s="100"/>
    </row>
    <row r="90" spans="1:18" x14ac:dyDescent="0.3">
      <c r="A90" s="118"/>
      <c r="B90" s="101"/>
      <c r="C90" s="93"/>
      <c r="D90" s="91"/>
      <c r="E90" s="91"/>
      <c r="F90" s="98"/>
      <c r="G90" s="95"/>
      <c r="H90" s="91"/>
      <c r="O90" s="100"/>
    </row>
    <row r="91" spans="1:18" x14ac:dyDescent="0.3">
      <c r="A91" s="91"/>
      <c r="B91" s="125" t="s">
        <v>121</v>
      </c>
      <c r="C91" s="93"/>
      <c r="D91" s="91"/>
      <c r="E91" s="91"/>
      <c r="F91" s="98"/>
      <c r="G91" s="95"/>
      <c r="H91" s="91"/>
      <c r="O91" s="100"/>
    </row>
    <row r="92" spans="1:18" x14ac:dyDescent="0.3">
      <c r="A92" s="91"/>
      <c r="B92" s="105"/>
      <c r="C92" s="93"/>
      <c r="D92" s="91"/>
      <c r="E92" s="91"/>
      <c r="F92" s="98"/>
      <c r="G92" s="95"/>
      <c r="H92" s="91"/>
      <c r="J92" s="114"/>
      <c r="O92" s="100"/>
    </row>
    <row r="93" spans="1:18" x14ac:dyDescent="0.3">
      <c r="A93" s="91">
        <v>3.15</v>
      </c>
      <c r="B93" s="96" t="s">
        <v>700</v>
      </c>
      <c r="C93" s="93"/>
      <c r="D93" s="91">
        <v>13</v>
      </c>
      <c r="E93" s="91" t="s">
        <v>141</v>
      </c>
      <c r="F93" s="98"/>
      <c r="G93" s="99">
        <f t="shared" ref="G93" si="6">F93*D93</f>
        <v>0</v>
      </c>
      <c r="H93" s="91"/>
      <c r="O93" s="100"/>
    </row>
    <row r="94" spans="1:18" x14ac:dyDescent="0.3">
      <c r="A94" s="91"/>
      <c r="B94" s="96"/>
      <c r="C94" s="93"/>
      <c r="D94" s="91"/>
      <c r="E94" s="91"/>
      <c r="F94" s="98"/>
      <c r="G94" s="95"/>
      <c r="H94" s="91"/>
      <c r="O94" s="100"/>
    </row>
    <row r="95" spans="1:18" x14ac:dyDescent="0.3">
      <c r="A95" s="91"/>
      <c r="B95" s="96"/>
      <c r="C95" s="93"/>
      <c r="D95" s="91"/>
      <c r="E95" s="91"/>
      <c r="F95" s="91"/>
      <c r="G95" s="95"/>
      <c r="H95" s="91"/>
      <c r="O95" s="100"/>
    </row>
    <row r="96" spans="1:18" x14ac:dyDescent="0.3">
      <c r="A96" s="91"/>
      <c r="B96" s="96"/>
      <c r="C96" s="93"/>
      <c r="D96" s="91"/>
      <c r="E96" s="91"/>
      <c r="F96" s="91"/>
      <c r="G96" s="95"/>
      <c r="H96" s="91"/>
      <c r="O96" s="100"/>
    </row>
    <row r="97" spans="1:19" x14ac:dyDescent="0.3">
      <c r="A97" s="91"/>
      <c r="B97" s="96"/>
      <c r="C97" s="93"/>
      <c r="D97" s="91"/>
      <c r="E97" s="91"/>
      <c r="F97" s="91"/>
      <c r="G97" s="95"/>
      <c r="H97" s="91"/>
      <c r="O97" s="100"/>
    </row>
    <row r="98" spans="1:19" x14ac:dyDescent="0.3">
      <c r="A98" s="91"/>
      <c r="B98" s="96"/>
      <c r="C98" s="93"/>
      <c r="D98" s="91"/>
      <c r="E98" s="91"/>
      <c r="F98" s="91"/>
      <c r="G98" s="95"/>
      <c r="H98" s="91"/>
      <c r="O98" s="100"/>
    </row>
    <row r="99" spans="1:19" x14ac:dyDescent="0.3">
      <c r="A99" s="91"/>
      <c r="B99" s="96"/>
      <c r="C99" s="93"/>
      <c r="D99" s="91"/>
      <c r="E99" s="91"/>
      <c r="F99" s="91"/>
      <c r="G99" s="95"/>
      <c r="H99" s="91"/>
      <c r="O99" s="100"/>
    </row>
    <row r="100" spans="1:19" x14ac:dyDescent="0.3">
      <c r="A100" s="91"/>
      <c r="B100" s="96"/>
      <c r="C100" s="93"/>
      <c r="D100" s="91"/>
      <c r="E100" s="91"/>
      <c r="F100" s="91"/>
      <c r="G100" s="95"/>
      <c r="H100" s="91"/>
      <c r="O100" s="100"/>
    </row>
    <row r="101" spans="1:19" x14ac:dyDescent="0.3">
      <c r="A101" s="91"/>
      <c r="B101" s="96"/>
      <c r="C101" s="93"/>
      <c r="D101" s="91"/>
      <c r="E101" s="91"/>
      <c r="F101" s="91"/>
      <c r="G101" s="95"/>
      <c r="H101" s="91"/>
      <c r="O101" s="100"/>
    </row>
    <row r="102" spans="1:19" x14ac:dyDescent="0.3">
      <c r="A102" s="91"/>
      <c r="B102" s="96"/>
      <c r="C102" s="93"/>
      <c r="D102" s="91"/>
      <c r="E102" s="91"/>
      <c r="F102" s="91"/>
      <c r="G102" s="95"/>
      <c r="H102" s="91"/>
      <c r="O102" s="100"/>
    </row>
    <row r="103" spans="1:19" x14ac:dyDescent="0.3">
      <c r="A103" s="91"/>
      <c r="B103" s="96"/>
      <c r="C103" s="93"/>
      <c r="D103" s="91"/>
      <c r="E103" s="91"/>
      <c r="F103" s="91"/>
      <c r="G103" s="95"/>
      <c r="H103" s="91"/>
      <c r="O103" s="100"/>
    </row>
    <row r="104" spans="1:19" x14ac:dyDescent="0.3">
      <c r="A104" s="91"/>
      <c r="B104" s="96"/>
      <c r="C104" s="93"/>
      <c r="D104" s="91"/>
      <c r="E104" s="91"/>
      <c r="F104" s="91"/>
      <c r="G104" s="95"/>
      <c r="H104" s="91"/>
      <c r="O104" s="100"/>
    </row>
    <row r="105" spans="1:19" x14ac:dyDescent="0.3">
      <c r="A105" s="91"/>
      <c r="B105" s="105"/>
      <c r="C105" s="93"/>
      <c r="D105" s="115"/>
      <c r="E105" s="91"/>
      <c r="F105" s="91"/>
      <c r="G105" s="95"/>
      <c r="H105" s="91"/>
      <c r="J105" s="116"/>
      <c r="O105" s="100"/>
    </row>
    <row r="106" spans="1:19" x14ac:dyDescent="0.3">
      <c r="A106" s="91"/>
      <c r="B106" s="105"/>
      <c r="C106" s="93"/>
      <c r="D106" s="91"/>
      <c r="E106" s="91"/>
      <c r="F106" s="91"/>
      <c r="G106" s="95"/>
      <c r="H106" s="91"/>
      <c r="J106" s="116"/>
      <c r="O106" s="100"/>
    </row>
    <row r="107" spans="1:19" x14ac:dyDescent="0.3">
      <c r="A107" s="91"/>
      <c r="B107" s="105"/>
      <c r="C107" s="93"/>
      <c r="D107" s="115"/>
      <c r="E107" s="91"/>
      <c r="F107" s="91"/>
      <c r="G107" s="95"/>
      <c r="H107" s="91"/>
      <c r="J107" s="114"/>
      <c r="O107" s="100"/>
    </row>
    <row r="108" spans="1:19" x14ac:dyDescent="0.3">
      <c r="A108" s="91"/>
      <c r="B108" s="105"/>
      <c r="C108" s="93"/>
      <c r="D108" s="91"/>
      <c r="E108" s="91"/>
      <c r="F108" s="91"/>
      <c r="G108" s="95"/>
      <c r="H108" s="91"/>
      <c r="O108" s="100"/>
      <c r="P108" s="117"/>
      <c r="S108" s="117"/>
    </row>
    <row r="109" spans="1:19" x14ac:dyDescent="0.3">
      <c r="A109" s="91"/>
      <c r="B109" s="105"/>
      <c r="C109" s="93"/>
      <c r="D109" s="91"/>
      <c r="E109" s="91"/>
      <c r="F109" s="124"/>
      <c r="G109" s="95"/>
      <c r="H109" s="91"/>
      <c r="O109" s="100"/>
    </row>
    <row r="110" spans="1:19" x14ac:dyDescent="0.3">
      <c r="A110" s="91"/>
      <c r="B110" s="102"/>
      <c r="C110" s="93"/>
      <c r="D110" s="115"/>
      <c r="E110" s="91"/>
      <c r="F110" s="91"/>
      <c r="G110" s="95"/>
      <c r="H110" s="91"/>
      <c r="O110" s="100"/>
    </row>
    <row r="111" spans="1:19" x14ac:dyDescent="0.3">
      <c r="A111" s="91"/>
      <c r="B111" s="102"/>
      <c r="C111" s="93"/>
      <c r="D111" s="115"/>
      <c r="E111" s="91"/>
      <c r="F111" s="91"/>
      <c r="G111" s="95"/>
      <c r="H111" s="91"/>
      <c r="O111" s="100"/>
    </row>
    <row r="112" spans="1:19" x14ac:dyDescent="0.3">
      <c r="A112" s="91"/>
      <c r="B112" s="90"/>
      <c r="C112" s="93"/>
      <c r="D112" s="91"/>
      <c r="E112" s="91"/>
      <c r="F112" s="88" t="s">
        <v>0</v>
      </c>
      <c r="G112" s="110">
        <f>SUM(G76:G110)</f>
        <v>0</v>
      </c>
      <c r="H112" s="91"/>
      <c r="J112" s="100"/>
    </row>
    <row r="113" spans="1:8" x14ac:dyDescent="0.3">
      <c r="A113" s="91"/>
      <c r="B113" s="119"/>
      <c r="C113" s="93"/>
      <c r="D113" s="91"/>
      <c r="E113" s="91"/>
      <c r="F113" s="88"/>
      <c r="G113" s="95"/>
      <c r="H113" s="91"/>
    </row>
  </sheetData>
  <mergeCells count="1">
    <mergeCell ref="A7:B7"/>
  </mergeCells>
  <pageMargins left="0.23622047244094491" right="0.23622047244094491" top="0.74803149606299213" bottom="0.74803149606299213" header="0" footer="0.31496062992125984"/>
  <pageSetup paperSize="9" fitToHeight="0" orientation="portrait" r:id="rId1"/>
  <rowBreaks count="1" manualBreakCount="1">
    <brk id="43" max="7" man="1"/>
  </rowBreaks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5A3D43-6C13-48AD-A60B-ADBD5E1BCF8A}">
  <dimension ref="A1:H162"/>
  <sheetViews>
    <sheetView view="pageBreakPreview" topLeftCell="A97" zoomScale="89" zoomScaleNormal="100" zoomScaleSheetLayoutView="50" workbookViewId="0">
      <selection activeCell="B73" sqref="B73"/>
    </sheetView>
  </sheetViews>
  <sheetFormatPr defaultColWidth="8" defaultRowHeight="15" x14ac:dyDescent="0.3"/>
  <cols>
    <col min="1" max="1" width="9.25" style="52" customWidth="1"/>
    <col min="2" max="2" width="43.875" style="52" customWidth="1"/>
    <col min="3" max="3" width="10.625" style="52" customWidth="1"/>
    <col min="4" max="4" width="5.625" style="52" customWidth="1"/>
    <col min="5" max="5" width="10.625" style="52" customWidth="1"/>
    <col min="6" max="6" width="13.125" style="52" customWidth="1"/>
    <col min="7" max="7" width="3.375" style="52" customWidth="1"/>
    <col min="8" max="8" width="36.875" style="52" customWidth="1"/>
    <col min="9" max="9" width="8" style="52"/>
    <col min="10" max="11" width="8.625" style="52" bestFit="1" customWidth="1"/>
    <col min="12" max="13" width="8" style="52"/>
    <col min="14" max="14" width="8.75" style="52" bestFit="1" customWidth="1"/>
    <col min="15" max="16384" width="8" style="52"/>
  </cols>
  <sheetData>
    <row r="1" spans="1:8" s="33" customFormat="1" ht="21.75" x14ac:dyDescent="0.45">
      <c r="A1" s="31" t="str">
        <f>'1.3 Priority 3'!A1</f>
        <v>Grade 11 Listed Porthcawl Public Conveniences</v>
      </c>
      <c r="B1" s="32"/>
      <c r="C1" s="29"/>
      <c r="D1" s="28"/>
      <c r="E1" s="28"/>
      <c r="F1" s="29"/>
      <c r="H1" s="30"/>
    </row>
    <row r="2" spans="1:8" s="33" customFormat="1" ht="21.75" x14ac:dyDescent="0.45">
      <c r="A2" s="126" t="str">
        <f>'1.3 Priority 3'!A2</f>
        <v>Porthcawl Town Council</v>
      </c>
      <c r="B2" s="32"/>
      <c r="C2" s="29"/>
      <c r="D2" s="28"/>
      <c r="E2" s="28"/>
      <c r="F2" s="29"/>
      <c r="H2" s="30"/>
    </row>
    <row r="3" spans="1:8" s="33" customFormat="1" ht="21.75" x14ac:dyDescent="0.45">
      <c r="A3" s="31"/>
      <c r="B3" s="32"/>
      <c r="C3" s="34"/>
      <c r="D3" s="34"/>
      <c r="E3" s="34"/>
      <c r="F3" s="29"/>
      <c r="H3" s="30"/>
    </row>
    <row r="4" spans="1:8" s="33" customFormat="1" ht="21.75" x14ac:dyDescent="0.45">
      <c r="A4" s="127" t="str">
        <f>'1.3 Priority 3'!A5</f>
        <v>Pricing Document</v>
      </c>
      <c r="B4" s="32"/>
      <c r="C4" s="34"/>
      <c r="D4" s="34"/>
      <c r="E4" s="35"/>
      <c r="F4" s="35"/>
      <c r="H4" s="30"/>
    </row>
    <row r="5" spans="1:8" s="33" customFormat="1" ht="21.75" x14ac:dyDescent="0.45">
      <c r="A5" s="31"/>
      <c r="B5" s="32"/>
      <c r="C5" s="34"/>
      <c r="D5" s="34"/>
      <c r="F5" s="36"/>
    </row>
    <row r="6" spans="1:8" s="33" customFormat="1" ht="17.25" x14ac:dyDescent="0.35">
      <c r="A6" s="32"/>
      <c r="B6" s="32"/>
      <c r="C6" s="34"/>
      <c r="D6" s="34"/>
      <c r="E6" s="34"/>
      <c r="F6" s="27"/>
      <c r="H6" s="37"/>
    </row>
    <row r="7" spans="1:8" s="43" customFormat="1" ht="25.5" customHeight="1" x14ac:dyDescent="0.3">
      <c r="A7" s="38"/>
      <c r="B7" s="39"/>
      <c r="C7" s="40" t="s">
        <v>12</v>
      </c>
      <c r="D7" s="41" t="s">
        <v>3</v>
      </c>
      <c r="E7" s="41" t="s">
        <v>13</v>
      </c>
      <c r="F7" s="42" t="s">
        <v>0</v>
      </c>
      <c r="H7" s="44" t="s">
        <v>120</v>
      </c>
    </row>
    <row r="8" spans="1:8" s="43" customFormat="1" x14ac:dyDescent="0.3">
      <c r="A8" s="46">
        <v>2</v>
      </c>
      <c r="B8" s="47" t="s">
        <v>710</v>
      </c>
      <c r="C8" s="48"/>
      <c r="D8" s="49"/>
      <c r="E8" s="49"/>
      <c r="F8" s="50"/>
      <c r="H8" s="51"/>
    </row>
    <row r="9" spans="1:8" s="45" customFormat="1" x14ac:dyDescent="0.3">
      <c r="A9" s="59"/>
      <c r="B9" s="53"/>
      <c r="C9" s="56"/>
      <c r="D9" s="56"/>
      <c r="E9" s="57"/>
      <c r="F9" s="58"/>
      <c r="H9" s="55"/>
    </row>
    <row r="10" spans="1:8" s="45" customFormat="1" x14ac:dyDescent="0.3">
      <c r="A10" s="59"/>
      <c r="B10" s="53" t="s">
        <v>14</v>
      </c>
      <c r="C10" s="56"/>
      <c r="D10" s="56"/>
      <c r="E10" s="57"/>
      <c r="F10" s="58"/>
      <c r="H10" s="55"/>
    </row>
    <row r="11" spans="1:8" s="45" customFormat="1" x14ac:dyDescent="0.3">
      <c r="A11" s="59"/>
      <c r="B11" s="53"/>
      <c r="C11" s="56"/>
      <c r="D11" s="56"/>
      <c r="E11" s="57"/>
      <c r="F11" s="58"/>
      <c r="H11" s="55"/>
    </row>
    <row r="12" spans="1:8" s="45" customFormat="1" x14ac:dyDescent="0.3">
      <c r="A12" s="59"/>
      <c r="B12" s="53" t="s">
        <v>15</v>
      </c>
      <c r="C12" s="56"/>
      <c r="D12" s="56" t="s">
        <v>709</v>
      </c>
      <c r="E12" s="57"/>
      <c r="F12" s="58">
        <f>E12*C12</f>
        <v>0</v>
      </c>
      <c r="H12" s="55"/>
    </row>
    <row r="13" spans="1:8" s="45" customFormat="1" x14ac:dyDescent="0.3">
      <c r="A13" s="59"/>
      <c r="B13" s="53" t="s">
        <v>16</v>
      </c>
      <c r="C13" s="56"/>
      <c r="D13" s="56" t="s">
        <v>709</v>
      </c>
      <c r="E13" s="57"/>
      <c r="F13" s="58">
        <f t="shared" ref="F13:F41" si="0">E13*C13</f>
        <v>0</v>
      </c>
      <c r="H13" s="55"/>
    </row>
    <row r="14" spans="1:8" s="45" customFormat="1" x14ac:dyDescent="0.3">
      <c r="A14" s="59"/>
      <c r="B14" s="53" t="s">
        <v>17</v>
      </c>
      <c r="C14" s="56"/>
      <c r="D14" s="56" t="s">
        <v>709</v>
      </c>
      <c r="E14" s="57"/>
      <c r="F14" s="58">
        <f t="shared" si="0"/>
        <v>0</v>
      </c>
      <c r="H14" s="55"/>
    </row>
    <row r="15" spans="1:8" s="45" customFormat="1" x14ac:dyDescent="0.3">
      <c r="A15" s="59"/>
      <c r="B15" s="53" t="s">
        <v>18</v>
      </c>
      <c r="C15" s="56"/>
      <c r="D15" s="56" t="s">
        <v>709</v>
      </c>
      <c r="E15" s="57"/>
      <c r="F15" s="58">
        <f t="shared" si="0"/>
        <v>0</v>
      </c>
      <c r="H15" s="55"/>
    </row>
    <row r="16" spans="1:8" s="45" customFormat="1" x14ac:dyDescent="0.3">
      <c r="A16" s="59"/>
      <c r="B16" s="53" t="s">
        <v>19</v>
      </c>
      <c r="C16" s="56"/>
      <c r="D16" s="56" t="s">
        <v>709</v>
      </c>
      <c r="E16" s="57"/>
      <c r="F16" s="58">
        <f t="shared" si="0"/>
        <v>0</v>
      </c>
      <c r="H16" s="55"/>
    </row>
    <row r="17" spans="1:8" s="45" customFormat="1" x14ac:dyDescent="0.3">
      <c r="A17" s="59"/>
      <c r="B17" s="53" t="s">
        <v>20</v>
      </c>
      <c r="C17" s="56"/>
      <c r="D17" s="56" t="s">
        <v>709</v>
      </c>
      <c r="E17" s="57"/>
      <c r="F17" s="58">
        <f t="shared" si="0"/>
        <v>0</v>
      </c>
      <c r="H17" s="55"/>
    </row>
    <row r="18" spans="1:8" s="45" customFormat="1" x14ac:dyDescent="0.3">
      <c r="A18" s="59"/>
      <c r="B18" s="53" t="s">
        <v>21</v>
      </c>
      <c r="C18" s="56"/>
      <c r="D18" s="56" t="s">
        <v>709</v>
      </c>
      <c r="E18" s="57"/>
      <c r="F18" s="58">
        <f t="shared" si="0"/>
        <v>0</v>
      </c>
      <c r="H18" s="55"/>
    </row>
    <row r="19" spans="1:8" s="45" customFormat="1" x14ac:dyDescent="0.3">
      <c r="A19" s="59"/>
      <c r="B19" s="53" t="s">
        <v>22</v>
      </c>
      <c r="C19" s="56"/>
      <c r="D19" s="56" t="s">
        <v>709</v>
      </c>
      <c r="E19" s="57"/>
      <c r="F19" s="58">
        <f t="shared" si="0"/>
        <v>0</v>
      </c>
      <c r="H19" s="55"/>
    </row>
    <row r="20" spans="1:8" s="45" customFormat="1" x14ac:dyDescent="0.3">
      <c r="A20" s="59"/>
      <c r="B20" s="53" t="s">
        <v>23</v>
      </c>
      <c r="C20" s="56"/>
      <c r="D20" s="56" t="s">
        <v>709</v>
      </c>
      <c r="E20" s="57"/>
      <c r="F20" s="58">
        <f t="shared" si="0"/>
        <v>0</v>
      </c>
      <c r="H20" s="55"/>
    </row>
    <row r="21" spans="1:8" s="45" customFormat="1" x14ac:dyDescent="0.3">
      <c r="A21" s="59"/>
      <c r="B21" s="53" t="s">
        <v>24</v>
      </c>
      <c r="C21" s="56"/>
      <c r="D21" s="56" t="s">
        <v>709</v>
      </c>
      <c r="E21" s="57"/>
      <c r="F21" s="58">
        <f t="shared" si="0"/>
        <v>0</v>
      </c>
      <c r="H21" s="55"/>
    </row>
    <row r="22" spans="1:8" s="45" customFormat="1" x14ac:dyDescent="0.3">
      <c r="A22" s="59"/>
      <c r="B22" s="53" t="s">
        <v>25</v>
      </c>
      <c r="C22" s="56"/>
      <c r="D22" s="56" t="s">
        <v>709</v>
      </c>
      <c r="E22" s="57"/>
      <c r="F22" s="58">
        <f t="shared" si="0"/>
        <v>0</v>
      </c>
      <c r="H22" s="55"/>
    </row>
    <row r="23" spans="1:8" s="45" customFormat="1" x14ac:dyDescent="0.3">
      <c r="A23" s="59"/>
      <c r="B23" s="53" t="s">
        <v>10</v>
      </c>
      <c r="C23" s="56"/>
      <c r="D23" s="56" t="s">
        <v>709</v>
      </c>
      <c r="E23" s="57"/>
      <c r="F23" s="58">
        <f t="shared" si="0"/>
        <v>0</v>
      </c>
      <c r="H23" s="55"/>
    </row>
    <row r="24" spans="1:8" s="45" customFormat="1" x14ac:dyDescent="0.3">
      <c r="A24" s="59"/>
      <c r="B24" s="53" t="s">
        <v>26</v>
      </c>
      <c r="C24" s="56"/>
      <c r="D24" s="56" t="s">
        <v>709</v>
      </c>
      <c r="E24" s="57"/>
      <c r="F24" s="58">
        <f t="shared" si="0"/>
        <v>0</v>
      </c>
      <c r="H24" s="55"/>
    </row>
    <row r="25" spans="1:8" s="45" customFormat="1" x14ac:dyDescent="0.3">
      <c r="A25" s="59"/>
      <c r="B25" s="53" t="s">
        <v>27</v>
      </c>
      <c r="C25" s="56"/>
      <c r="D25" s="56" t="s">
        <v>709</v>
      </c>
      <c r="E25" s="57"/>
      <c r="F25" s="58">
        <f t="shared" si="0"/>
        <v>0</v>
      </c>
      <c r="H25" s="55"/>
    </row>
    <row r="26" spans="1:8" s="45" customFormat="1" x14ac:dyDescent="0.3">
      <c r="A26" s="59"/>
      <c r="B26" s="53" t="s">
        <v>28</v>
      </c>
      <c r="C26" s="56"/>
      <c r="D26" s="56" t="s">
        <v>709</v>
      </c>
      <c r="E26" s="57"/>
      <c r="F26" s="58">
        <f t="shared" si="0"/>
        <v>0</v>
      </c>
      <c r="H26" s="55"/>
    </row>
    <row r="27" spans="1:8" s="45" customFormat="1" x14ac:dyDescent="0.3">
      <c r="A27" s="59"/>
      <c r="B27" s="53" t="s">
        <v>29</v>
      </c>
      <c r="C27" s="56"/>
      <c r="D27" s="56" t="s">
        <v>709</v>
      </c>
      <c r="E27" s="57"/>
      <c r="F27" s="58">
        <f t="shared" si="0"/>
        <v>0</v>
      </c>
      <c r="H27" s="55"/>
    </row>
    <row r="28" spans="1:8" s="45" customFormat="1" x14ac:dyDescent="0.3">
      <c r="A28" s="59"/>
      <c r="B28" s="53" t="s">
        <v>30</v>
      </c>
      <c r="C28" s="56"/>
      <c r="D28" s="56" t="s">
        <v>709</v>
      </c>
      <c r="E28" s="57"/>
      <c r="F28" s="58">
        <f t="shared" si="0"/>
        <v>0</v>
      </c>
      <c r="H28" s="55"/>
    </row>
    <row r="29" spans="1:8" s="45" customFormat="1" x14ac:dyDescent="0.3">
      <c r="A29" s="59"/>
      <c r="B29" s="53" t="s">
        <v>31</v>
      </c>
      <c r="C29" s="56"/>
      <c r="D29" s="56" t="s">
        <v>709</v>
      </c>
      <c r="E29" s="57"/>
      <c r="F29" s="58">
        <f t="shared" si="0"/>
        <v>0</v>
      </c>
      <c r="H29" s="55"/>
    </row>
    <row r="30" spans="1:8" s="45" customFormat="1" x14ac:dyDescent="0.3">
      <c r="A30" s="59"/>
      <c r="B30" s="53" t="s">
        <v>32</v>
      </c>
      <c r="C30" s="56"/>
      <c r="D30" s="56" t="s">
        <v>709</v>
      </c>
      <c r="E30" s="57"/>
      <c r="F30" s="58">
        <f t="shared" si="0"/>
        <v>0</v>
      </c>
      <c r="H30" s="55"/>
    </row>
    <row r="31" spans="1:8" s="45" customFormat="1" x14ac:dyDescent="0.3">
      <c r="A31" s="59"/>
      <c r="B31" s="53" t="s">
        <v>11</v>
      </c>
      <c r="C31" s="56"/>
      <c r="D31" s="56" t="s">
        <v>709</v>
      </c>
      <c r="E31" s="57"/>
      <c r="F31" s="58">
        <f t="shared" si="0"/>
        <v>0</v>
      </c>
      <c r="H31" s="55"/>
    </row>
    <row r="32" spans="1:8" s="45" customFormat="1" x14ac:dyDescent="0.3">
      <c r="A32" s="59"/>
      <c r="B32" s="53" t="s">
        <v>33</v>
      </c>
      <c r="C32" s="56"/>
      <c r="D32" s="56" t="s">
        <v>709</v>
      </c>
      <c r="E32" s="57"/>
      <c r="F32" s="58">
        <f t="shared" si="0"/>
        <v>0</v>
      </c>
      <c r="H32" s="55"/>
    </row>
    <row r="33" spans="1:8" s="45" customFormat="1" x14ac:dyDescent="0.3">
      <c r="A33" s="59"/>
      <c r="B33" s="53" t="s">
        <v>34</v>
      </c>
      <c r="C33" s="56"/>
      <c r="D33" s="56" t="s">
        <v>709</v>
      </c>
      <c r="E33" s="57"/>
      <c r="F33" s="58">
        <f t="shared" si="0"/>
        <v>0</v>
      </c>
      <c r="H33" s="55"/>
    </row>
    <row r="34" spans="1:8" s="45" customFormat="1" x14ac:dyDescent="0.3">
      <c r="A34" s="59"/>
      <c r="B34" s="53" t="s">
        <v>35</v>
      </c>
      <c r="C34" s="56"/>
      <c r="D34" s="56" t="s">
        <v>709</v>
      </c>
      <c r="E34" s="57"/>
      <c r="F34" s="58">
        <f t="shared" si="0"/>
        <v>0</v>
      </c>
      <c r="H34" s="55"/>
    </row>
    <row r="35" spans="1:8" s="45" customFormat="1" x14ac:dyDescent="0.3">
      <c r="A35" s="59"/>
      <c r="B35" s="53" t="s">
        <v>36</v>
      </c>
      <c r="C35" s="56"/>
      <c r="D35" s="56" t="s">
        <v>709</v>
      </c>
      <c r="E35" s="57"/>
      <c r="F35" s="58">
        <f t="shared" si="0"/>
        <v>0</v>
      </c>
      <c r="H35" s="55"/>
    </row>
    <row r="36" spans="1:8" s="45" customFormat="1" x14ac:dyDescent="0.3">
      <c r="A36" s="59"/>
      <c r="B36" s="53" t="s">
        <v>37</v>
      </c>
      <c r="C36" s="56"/>
      <c r="D36" s="56" t="s">
        <v>709</v>
      </c>
      <c r="E36" s="57"/>
      <c r="F36" s="58">
        <f t="shared" si="0"/>
        <v>0</v>
      </c>
      <c r="H36" s="55"/>
    </row>
    <row r="37" spans="1:8" s="45" customFormat="1" x14ac:dyDescent="0.3">
      <c r="A37" s="59"/>
      <c r="B37" s="53" t="s">
        <v>38</v>
      </c>
      <c r="C37" s="56"/>
      <c r="D37" s="56" t="s">
        <v>709</v>
      </c>
      <c r="E37" s="57"/>
      <c r="F37" s="58">
        <f t="shared" si="0"/>
        <v>0</v>
      </c>
      <c r="H37" s="55"/>
    </row>
    <row r="38" spans="1:8" s="45" customFormat="1" x14ac:dyDescent="0.3">
      <c r="A38" s="59"/>
      <c r="B38" s="53" t="s">
        <v>39</v>
      </c>
      <c r="C38" s="56"/>
      <c r="D38" s="56" t="s">
        <v>709</v>
      </c>
      <c r="E38" s="57"/>
      <c r="F38" s="58">
        <f t="shared" si="0"/>
        <v>0</v>
      </c>
      <c r="H38" s="55"/>
    </row>
    <row r="39" spans="1:8" s="45" customFormat="1" x14ac:dyDescent="0.3">
      <c r="A39" s="59"/>
      <c r="B39" s="53" t="s">
        <v>40</v>
      </c>
      <c r="C39" s="56"/>
      <c r="D39" s="56" t="s">
        <v>709</v>
      </c>
      <c r="E39" s="57"/>
      <c r="F39" s="58">
        <f t="shared" si="0"/>
        <v>0</v>
      </c>
      <c r="H39" s="55"/>
    </row>
    <row r="40" spans="1:8" s="45" customFormat="1" x14ac:dyDescent="0.3">
      <c r="A40" s="59"/>
      <c r="B40" s="53" t="s">
        <v>41</v>
      </c>
      <c r="C40" s="56"/>
      <c r="D40" s="56" t="s">
        <v>709</v>
      </c>
      <c r="E40" s="57"/>
      <c r="F40" s="58">
        <f t="shared" si="0"/>
        <v>0</v>
      </c>
      <c r="H40" s="55"/>
    </row>
    <row r="41" spans="1:8" s="45" customFormat="1" x14ac:dyDescent="0.3">
      <c r="A41" s="59"/>
      <c r="B41" s="53" t="s">
        <v>42</v>
      </c>
      <c r="C41" s="56"/>
      <c r="D41" s="56" t="s">
        <v>709</v>
      </c>
      <c r="E41" s="57"/>
      <c r="F41" s="58">
        <f t="shared" si="0"/>
        <v>0</v>
      </c>
      <c r="H41" s="55"/>
    </row>
    <row r="42" spans="1:8" s="45" customFormat="1" x14ac:dyDescent="0.3">
      <c r="A42" s="59"/>
      <c r="B42" s="53"/>
      <c r="C42" s="56"/>
      <c r="D42" s="56"/>
      <c r="E42" s="57"/>
      <c r="F42" s="58"/>
      <c r="H42" s="55"/>
    </row>
    <row r="43" spans="1:8" s="45" customFormat="1" x14ac:dyDescent="0.3">
      <c r="A43" s="59"/>
      <c r="B43" s="53"/>
      <c r="C43" s="56"/>
      <c r="D43" s="56"/>
      <c r="E43" s="57"/>
      <c r="F43" s="58"/>
      <c r="H43" s="55"/>
    </row>
    <row r="44" spans="1:8" s="45" customFormat="1" x14ac:dyDescent="0.3">
      <c r="A44" s="59"/>
      <c r="B44" s="53" t="s">
        <v>43</v>
      </c>
      <c r="C44" s="56"/>
      <c r="D44" s="56"/>
      <c r="E44" s="57"/>
      <c r="F44" s="58"/>
      <c r="H44" s="55"/>
    </row>
    <row r="45" spans="1:8" s="45" customFormat="1" x14ac:dyDescent="0.3">
      <c r="A45" s="59"/>
      <c r="B45" s="53" t="s">
        <v>44</v>
      </c>
      <c r="C45" s="56"/>
      <c r="D45" s="56"/>
      <c r="E45" s="57"/>
      <c r="F45" s="58"/>
      <c r="H45" s="55"/>
    </row>
    <row r="46" spans="1:8" s="45" customFormat="1" x14ac:dyDescent="0.3">
      <c r="A46" s="59"/>
      <c r="B46" s="53" t="s">
        <v>44</v>
      </c>
      <c r="C46" s="56"/>
      <c r="D46" s="56"/>
      <c r="E46" s="57"/>
      <c r="F46" s="58"/>
      <c r="H46" s="55"/>
    </row>
    <row r="47" spans="1:8" s="45" customFormat="1" x14ac:dyDescent="0.3">
      <c r="A47" s="60"/>
      <c r="B47" s="61"/>
      <c r="C47" s="62"/>
      <c r="D47" s="62"/>
      <c r="E47" s="63"/>
      <c r="F47" s="64"/>
      <c r="H47" s="55"/>
    </row>
    <row r="48" spans="1:8" s="45" customFormat="1" x14ac:dyDescent="0.3">
      <c r="A48" s="59"/>
      <c r="B48" s="53"/>
      <c r="C48" s="56"/>
      <c r="D48" s="56"/>
      <c r="E48" s="57"/>
      <c r="F48" s="58"/>
      <c r="H48" s="55"/>
    </row>
    <row r="49" spans="1:8" s="45" customFormat="1" x14ac:dyDescent="0.3">
      <c r="A49" s="59"/>
      <c r="B49" s="53" t="s">
        <v>45</v>
      </c>
      <c r="C49" s="56"/>
      <c r="D49" s="56"/>
      <c r="E49" s="57"/>
      <c r="F49" s="58"/>
      <c r="H49" s="55"/>
    </row>
    <row r="50" spans="1:8" s="45" customFormat="1" x14ac:dyDescent="0.3">
      <c r="A50" s="59"/>
      <c r="B50" s="53"/>
      <c r="C50" s="56"/>
      <c r="D50" s="56"/>
      <c r="E50" s="57"/>
      <c r="F50" s="58"/>
      <c r="H50" s="55"/>
    </row>
    <row r="51" spans="1:8" s="45" customFormat="1" x14ac:dyDescent="0.3">
      <c r="A51" s="59"/>
      <c r="B51" s="53" t="s">
        <v>46</v>
      </c>
      <c r="C51" s="56"/>
      <c r="D51" s="56" t="s">
        <v>709</v>
      </c>
      <c r="E51" s="57"/>
      <c r="F51" s="58">
        <f t="shared" ref="F51" si="1">E51*C51</f>
        <v>0</v>
      </c>
      <c r="H51" s="55"/>
    </row>
    <row r="52" spans="1:8" s="45" customFormat="1" x14ac:dyDescent="0.3">
      <c r="A52" s="59"/>
      <c r="B52" s="53" t="s">
        <v>47</v>
      </c>
      <c r="C52" s="56"/>
      <c r="D52" s="56" t="s">
        <v>709</v>
      </c>
      <c r="E52" s="57"/>
      <c r="F52" s="58">
        <f t="shared" ref="F52:F62" si="2">E52*C52</f>
        <v>0</v>
      </c>
      <c r="H52" s="55"/>
    </row>
    <row r="53" spans="1:8" s="45" customFormat="1" x14ac:dyDescent="0.3">
      <c r="A53" s="59"/>
      <c r="B53" s="53" t="s">
        <v>48</v>
      </c>
      <c r="C53" s="56"/>
      <c r="D53" s="56" t="s">
        <v>709</v>
      </c>
      <c r="E53" s="57"/>
      <c r="F53" s="58">
        <f t="shared" si="2"/>
        <v>0</v>
      </c>
      <c r="H53" s="55"/>
    </row>
    <row r="54" spans="1:8" s="45" customFormat="1" x14ac:dyDescent="0.3">
      <c r="A54" s="59"/>
      <c r="B54" s="53" t="s">
        <v>49</v>
      </c>
      <c r="C54" s="56"/>
      <c r="D54" s="56" t="s">
        <v>709</v>
      </c>
      <c r="E54" s="57"/>
      <c r="F54" s="58">
        <f t="shared" si="2"/>
        <v>0</v>
      </c>
      <c r="H54" s="55"/>
    </row>
    <row r="55" spans="1:8" s="45" customFormat="1" x14ac:dyDescent="0.3">
      <c r="A55" s="59"/>
      <c r="B55" s="53" t="s">
        <v>50</v>
      </c>
      <c r="C55" s="56"/>
      <c r="D55" s="56" t="s">
        <v>709</v>
      </c>
      <c r="E55" s="57"/>
      <c r="F55" s="58">
        <f t="shared" si="2"/>
        <v>0</v>
      </c>
      <c r="H55" s="55"/>
    </row>
    <row r="56" spans="1:8" s="45" customFormat="1" x14ac:dyDescent="0.3">
      <c r="A56" s="59"/>
      <c r="B56" s="53" t="s">
        <v>51</v>
      </c>
      <c r="C56" s="56"/>
      <c r="D56" s="56" t="s">
        <v>709</v>
      </c>
      <c r="E56" s="57"/>
      <c r="F56" s="58">
        <f t="shared" si="2"/>
        <v>0</v>
      </c>
      <c r="H56" s="55"/>
    </row>
    <row r="57" spans="1:8" s="45" customFormat="1" x14ac:dyDescent="0.3">
      <c r="A57" s="59"/>
      <c r="B57" s="53" t="s">
        <v>52</v>
      </c>
      <c r="C57" s="56"/>
      <c r="D57" s="56" t="s">
        <v>709</v>
      </c>
      <c r="E57" s="57"/>
      <c r="F57" s="58">
        <f t="shared" si="2"/>
        <v>0</v>
      </c>
      <c r="H57" s="55"/>
    </row>
    <row r="58" spans="1:8" s="45" customFormat="1" x14ac:dyDescent="0.3">
      <c r="A58" s="59"/>
      <c r="B58" s="53" t="s">
        <v>53</v>
      </c>
      <c r="C58" s="56"/>
      <c r="D58" s="56" t="s">
        <v>709</v>
      </c>
      <c r="E58" s="57"/>
      <c r="F58" s="58">
        <f t="shared" si="2"/>
        <v>0</v>
      </c>
      <c r="H58" s="55"/>
    </row>
    <row r="59" spans="1:8" s="45" customFormat="1" x14ac:dyDescent="0.3">
      <c r="A59" s="59"/>
      <c r="B59" s="53" t="s">
        <v>54</v>
      </c>
      <c r="C59" s="56"/>
      <c r="D59" s="56" t="s">
        <v>709</v>
      </c>
      <c r="E59" s="57"/>
      <c r="F59" s="58">
        <f t="shared" si="2"/>
        <v>0</v>
      </c>
      <c r="H59" s="55"/>
    </row>
    <row r="60" spans="1:8" s="45" customFormat="1" x14ac:dyDescent="0.3">
      <c r="A60" s="59"/>
      <c r="B60" s="53" t="s">
        <v>55</v>
      </c>
      <c r="C60" s="56"/>
      <c r="D60" s="56" t="s">
        <v>709</v>
      </c>
      <c r="E60" s="57"/>
      <c r="F60" s="58">
        <f t="shared" si="2"/>
        <v>0</v>
      </c>
      <c r="H60" s="55"/>
    </row>
    <row r="61" spans="1:8" s="45" customFormat="1" x14ac:dyDescent="0.3">
      <c r="A61" s="59"/>
      <c r="B61" s="53" t="s">
        <v>56</v>
      </c>
      <c r="C61" s="56"/>
      <c r="D61" s="56" t="s">
        <v>709</v>
      </c>
      <c r="E61" s="57"/>
      <c r="F61" s="58">
        <f t="shared" si="2"/>
        <v>0</v>
      </c>
      <c r="H61" s="55"/>
    </row>
    <row r="62" spans="1:8" s="45" customFormat="1" x14ac:dyDescent="0.3">
      <c r="A62" s="59"/>
      <c r="B62" s="53" t="s">
        <v>57</v>
      </c>
      <c r="C62" s="56"/>
      <c r="D62" s="56" t="s">
        <v>709</v>
      </c>
      <c r="E62" s="57"/>
      <c r="F62" s="58">
        <f t="shared" si="2"/>
        <v>0</v>
      </c>
      <c r="H62" s="55"/>
    </row>
    <row r="63" spans="1:8" s="45" customFormat="1" x14ac:dyDescent="0.3">
      <c r="A63" s="59"/>
      <c r="B63" s="53"/>
      <c r="C63" s="56"/>
      <c r="D63" s="56"/>
      <c r="E63" s="57"/>
      <c r="F63" s="58"/>
      <c r="H63" s="55"/>
    </row>
    <row r="64" spans="1:8" s="45" customFormat="1" x14ac:dyDescent="0.3">
      <c r="A64" s="59"/>
      <c r="B64" s="53" t="s">
        <v>58</v>
      </c>
      <c r="C64" s="56"/>
      <c r="D64" s="56"/>
      <c r="E64" s="57"/>
      <c r="F64" s="58"/>
      <c r="H64" s="55"/>
    </row>
    <row r="65" spans="1:8" s="45" customFormat="1" x14ac:dyDescent="0.3">
      <c r="A65" s="59"/>
      <c r="B65" s="53" t="s">
        <v>44</v>
      </c>
      <c r="C65" s="56"/>
      <c r="D65" s="56"/>
      <c r="E65" s="57"/>
      <c r="F65" s="58"/>
      <c r="H65" s="55"/>
    </row>
    <row r="66" spans="1:8" s="45" customFormat="1" x14ac:dyDescent="0.3">
      <c r="A66" s="59"/>
      <c r="B66" s="53" t="s">
        <v>44</v>
      </c>
      <c r="C66" s="56"/>
      <c r="D66" s="56"/>
      <c r="E66" s="57"/>
      <c r="F66" s="58"/>
      <c r="H66" s="55"/>
    </row>
    <row r="67" spans="1:8" s="45" customFormat="1" x14ac:dyDescent="0.3">
      <c r="A67" s="59"/>
      <c r="B67" s="53"/>
      <c r="C67" s="56"/>
      <c r="D67" s="56"/>
      <c r="E67" s="57"/>
      <c r="F67" s="58"/>
      <c r="H67" s="55"/>
    </row>
    <row r="68" spans="1:8" s="45" customFormat="1" x14ac:dyDescent="0.3">
      <c r="A68" s="59"/>
      <c r="B68" s="53" t="s">
        <v>59</v>
      </c>
      <c r="C68" s="56"/>
      <c r="D68" s="56"/>
      <c r="E68" s="57"/>
      <c r="F68" s="58"/>
      <c r="H68" s="55"/>
    </row>
    <row r="69" spans="1:8" s="45" customFormat="1" x14ac:dyDescent="0.3">
      <c r="A69" s="59"/>
      <c r="B69" s="53"/>
      <c r="C69" s="56"/>
      <c r="D69" s="56"/>
      <c r="E69" s="57"/>
      <c r="F69" s="58"/>
      <c r="H69" s="55"/>
    </row>
    <row r="70" spans="1:8" s="45" customFormat="1" x14ac:dyDescent="0.3">
      <c r="A70" s="59"/>
      <c r="B70" s="53" t="s">
        <v>60</v>
      </c>
      <c r="C70" s="56"/>
      <c r="D70" s="56"/>
      <c r="E70" s="57"/>
      <c r="F70" s="58"/>
      <c r="H70" s="55"/>
    </row>
    <row r="71" spans="1:8" s="45" customFormat="1" ht="30" x14ac:dyDescent="0.3">
      <c r="A71" s="59"/>
      <c r="B71" s="54" t="s">
        <v>61</v>
      </c>
      <c r="C71" s="56"/>
      <c r="D71" s="56"/>
      <c r="E71" s="57"/>
      <c r="F71" s="58"/>
      <c r="H71" s="55"/>
    </row>
    <row r="72" spans="1:8" s="45" customFormat="1" x14ac:dyDescent="0.3">
      <c r="A72" s="59"/>
      <c r="B72" s="53" t="s">
        <v>62</v>
      </c>
      <c r="C72" s="56"/>
      <c r="D72" s="56"/>
      <c r="E72" s="57"/>
      <c r="F72" s="58"/>
      <c r="H72" s="55"/>
    </row>
    <row r="73" spans="1:8" s="45" customFormat="1" x14ac:dyDescent="0.3">
      <c r="A73" s="59"/>
      <c r="B73" s="53" t="s">
        <v>63</v>
      </c>
      <c r="C73" s="56"/>
      <c r="D73" s="56"/>
      <c r="E73" s="57"/>
      <c r="F73" s="58"/>
      <c r="H73" s="55"/>
    </row>
    <row r="74" spans="1:8" s="45" customFormat="1" x14ac:dyDescent="0.3">
      <c r="A74" s="59"/>
      <c r="B74" s="53" t="s">
        <v>64</v>
      </c>
      <c r="C74" s="56"/>
      <c r="D74" s="56"/>
      <c r="E74" s="57"/>
      <c r="F74" s="58"/>
      <c r="H74" s="55"/>
    </row>
    <row r="75" spans="1:8" s="45" customFormat="1" x14ac:dyDescent="0.3">
      <c r="A75" s="59"/>
      <c r="B75" s="53" t="s">
        <v>65</v>
      </c>
      <c r="C75" s="56"/>
      <c r="D75" s="56"/>
      <c r="E75" s="57"/>
      <c r="F75" s="58"/>
      <c r="H75" s="55"/>
    </row>
    <row r="76" spans="1:8" s="45" customFormat="1" x14ac:dyDescent="0.3">
      <c r="A76" s="59"/>
      <c r="B76" s="53" t="s">
        <v>66</v>
      </c>
      <c r="C76" s="56"/>
      <c r="D76" s="56"/>
      <c r="E76" s="57"/>
      <c r="F76" s="58"/>
      <c r="H76" s="55"/>
    </row>
    <row r="77" spans="1:8" s="45" customFormat="1" x14ac:dyDescent="0.3">
      <c r="A77" s="59"/>
      <c r="B77" s="53" t="s">
        <v>67</v>
      </c>
      <c r="C77" s="56"/>
      <c r="D77" s="56"/>
      <c r="E77" s="57"/>
      <c r="F77" s="58"/>
      <c r="H77" s="55"/>
    </row>
    <row r="78" spans="1:8" s="45" customFormat="1" x14ac:dyDescent="0.3">
      <c r="A78" s="59"/>
      <c r="B78" s="53" t="s">
        <v>68</v>
      </c>
      <c r="C78" s="56"/>
      <c r="D78" s="56"/>
      <c r="E78" s="57"/>
      <c r="F78" s="58"/>
      <c r="H78" s="55"/>
    </row>
    <row r="79" spans="1:8" s="45" customFormat="1" x14ac:dyDescent="0.3">
      <c r="A79" s="59"/>
      <c r="B79" s="53" t="s">
        <v>69</v>
      </c>
      <c r="C79" s="56"/>
      <c r="D79" s="56"/>
      <c r="E79" s="57"/>
      <c r="F79" s="58"/>
      <c r="H79" s="55"/>
    </row>
    <row r="80" spans="1:8" s="45" customFormat="1" x14ac:dyDescent="0.3">
      <c r="A80" s="59"/>
      <c r="B80" s="53" t="s">
        <v>70</v>
      </c>
      <c r="C80" s="56"/>
      <c r="D80" s="56"/>
      <c r="E80" s="57"/>
      <c r="F80" s="58"/>
      <c r="H80" s="55"/>
    </row>
    <row r="81" spans="1:8" s="45" customFormat="1" x14ac:dyDescent="0.3">
      <c r="A81" s="59"/>
      <c r="B81" s="53" t="s">
        <v>71</v>
      </c>
      <c r="C81" s="56"/>
      <c r="D81" s="56"/>
      <c r="E81" s="57"/>
      <c r="F81" s="58"/>
      <c r="H81" s="55"/>
    </row>
    <row r="82" spans="1:8" s="45" customFormat="1" x14ac:dyDescent="0.3">
      <c r="A82" s="59"/>
      <c r="B82" s="53" t="s">
        <v>72</v>
      </c>
      <c r="C82" s="56"/>
      <c r="D82" s="56"/>
      <c r="E82" s="57"/>
      <c r="F82" s="58"/>
      <c r="H82" s="55"/>
    </row>
    <row r="83" spans="1:8" s="45" customFormat="1" x14ac:dyDescent="0.3">
      <c r="A83" s="59"/>
      <c r="B83" s="53" t="s">
        <v>73</v>
      </c>
      <c r="C83" s="56"/>
      <c r="D83" s="56"/>
      <c r="E83" s="57"/>
      <c r="F83" s="58"/>
      <c r="H83" s="55"/>
    </row>
    <row r="84" spans="1:8" s="45" customFormat="1" x14ac:dyDescent="0.3">
      <c r="A84" s="59"/>
      <c r="B84" s="53" t="s">
        <v>74</v>
      </c>
      <c r="C84" s="56"/>
      <c r="D84" s="56"/>
      <c r="E84" s="57"/>
      <c r="F84" s="58"/>
      <c r="H84" s="55"/>
    </row>
    <row r="85" spans="1:8" s="45" customFormat="1" x14ac:dyDescent="0.3">
      <c r="A85" s="59"/>
      <c r="B85" s="53" t="s">
        <v>75</v>
      </c>
      <c r="C85" s="56"/>
      <c r="D85" s="56"/>
      <c r="E85" s="57"/>
      <c r="F85" s="58"/>
      <c r="H85" s="55"/>
    </row>
    <row r="86" spans="1:8" s="45" customFormat="1" x14ac:dyDescent="0.3">
      <c r="A86" s="59"/>
      <c r="B86" s="53"/>
      <c r="C86" s="56"/>
      <c r="D86" s="56"/>
      <c r="E86" s="57"/>
      <c r="F86" s="58"/>
      <c r="H86" s="55"/>
    </row>
    <row r="87" spans="1:8" s="45" customFormat="1" x14ac:dyDescent="0.3">
      <c r="A87" s="59"/>
      <c r="B87" s="53"/>
      <c r="C87" s="56"/>
      <c r="D87" s="56"/>
      <c r="E87" s="57"/>
      <c r="F87" s="58"/>
      <c r="H87" s="55"/>
    </row>
    <row r="88" spans="1:8" s="45" customFormat="1" x14ac:dyDescent="0.3">
      <c r="A88" s="59"/>
      <c r="B88" s="53" t="s">
        <v>95</v>
      </c>
      <c r="C88" s="56"/>
      <c r="D88" s="56"/>
      <c r="E88" s="57"/>
      <c r="F88" s="58"/>
      <c r="H88" s="55"/>
    </row>
    <row r="89" spans="1:8" s="45" customFormat="1" x14ac:dyDescent="0.3">
      <c r="A89" s="59"/>
      <c r="C89" s="56"/>
      <c r="D89" s="56"/>
      <c r="E89" s="57"/>
      <c r="F89" s="58"/>
      <c r="H89" s="55"/>
    </row>
    <row r="90" spans="1:8" s="45" customFormat="1" x14ac:dyDescent="0.3">
      <c r="A90" s="59"/>
      <c r="B90" s="53" t="s">
        <v>76</v>
      </c>
      <c r="C90" s="56"/>
      <c r="D90" s="56"/>
      <c r="E90" s="57"/>
      <c r="F90" s="58"/>
      <c r="H90" s="55"/>
    </row>
    <row r="91" spans="1:8" s="45" customFormat="1" x14ac:dyDescent="0.3">
      <c r="A91" s="59"/>
      <c r="B91" s="53" t="s">
        <v>77</v>
      </c>
      <c r="C91" s="56"/>
      <c r="D91" s="56"/>
      <c r="E91" s="57"/>
      <c r="F91" s="58"/>
      <c r="H91" s="55"/>
    </row>
    <row r="92" spans="1:8" s="45" customFormat="1" ht="45" x14ac:dyDescent="0.3">
      <c r="A92" s="59"/>
      <c r="B92" s="54" t="s">
        <v>78</v>
      </c>
      <c r="C92" s="56"/>
      <c r="D92" s="56"/>
      <c r="E92" s="57"/>
      <c r="F92" s="58"/>
      <c r="H92" s="55"/>
    </row>
    <row r="93" spans="1:8" s="45" customFormat="1" x14ac:dyDescent="0.3">
      <c r="A93" s="59"/>
      <c r="B93" s="53" t="s">
        <v>79</v>
      </c>
      <c r="C93" s="56"/>
      <c r="D93" s="56"/>
      <c r="E93" s="57"/>
      <c r="F93" s="58"/>
      <c r="H93" s="55"/>
    </row>
    <row r="94" spans="1:8" s="45" customFormat="1" x14ac:dyDescent="0.3">
      <c r="A94" s="59"/>
      <c r="B94" s="53" t="s">
        <v>80</v>
      </c>
      <c r="C94" s="56"/>
      <c r="D94" s="56"/>
      <c r="E94" s="57"/>
      <c r="F94" s="58"/>
      <c r="H94" s="55"/>
    </row>
    <row r="95" spans="1:8" s="45" customFormat="1" x14ac:dyDescent="0.3">
      <c r="A95" s="59"/>
      <c r="B95" s="53" t="s">
        <v>81</v>
      </c>
      <c r="C95" s="56"/>
      <c r="D95" s="56"/>
      <c r="E95" s="57"/>
      <c r="F95" s="58"/>
      <c r="H95" s="55"/>
    </row>
    <row r="96" spans="1:8" s="45" customFormat="1" x14ac:dyDescent="0.3">
      <c r="A96" s="59"/>
      <c r="B96" s="53" t="s">
        <v>82</v>
      </c>
      <c r="C96" s="56"/>
      <c r="D96" s="56"/>
      <c r="E96" s="57"/>
      <c r="F96" s="58"/>
      <c r="H96" s="55"/>
    </row>
    <row r="97" spans="1:8" s="45" customFormat="1" x14ac:dyDescent="0.3">
      <c r="A97" s="59"/>
      <c r="B97" s="53" t="s">
        <v>83</v>
      </c>
      <c r="C97" s="56"/>
      <c r="D97" s="56"/>
      <c r="E97" s="57"/>
      <c r="F97" s="58"/>
      <c r="H97" s="55"/>
    </row>
    <row r="98" spans="1:8" s="45" customFormat="1" x14ac:dyDescent="0.3">
      <c r="A98" s="59"/>
      <c r="B98" s="53" t="s">
        <v>84</v>
      </c>
      <c r="C98" s="56"/>
      <c r="D98" s="56"/>
      <c r="E98" s="57"/>
      <c r="F98" s="58"/>
      <c r="H98" s="55"/>
    </row>
    <row r="99" spans="1:8" s="45" customFormat="1" x14ac:dyDescent="0.3">
      <c r="A99" s="59"/>
      <c r="B99" s="45" t="s">
        <v>85</v>
      </c>
      <c r="C99" s="56"/>
      <c r="D99" s="56"/>
      <c r="E99" s="57"/>
      <c r="F99" s="58"/>
      <c r="H99" s="55"/>
    </row>
    <row r="100" spans="1:8" s="45" customFormat="1" x14ac:dyDescent="0.3">
      <c r="A100" s="59"/>
      <c r="B100" s="45" t="s">
        <v>86</v>
      </c>
      <c r="C100" s="56"/>
      <c r="D100" s="56"/>
      <c r="E100" s="57"/>
      <c r="F100" s="58"/>
      <c r="H100" s="55"/>
    </row>
    <row r="101" spans="1:8" s="45" customFormat="1" x14ac:dyDescent="0.3">
      <c r="A101" s="59"/>
      <c r="B101" s="45" t="s">
        <v>87</v>
      </c>
      <c r="C101" s="56"/>
      <c r="D101" s="56"/>
      <c r="E101" s="57"/>
      <c r="F101" s="58"/>
      <c r="H101" s="55"/>
    </row>
    <row r="102" spans="1:8" s="45" customFormat="1" x14ac:dyDescent="0.3">
      <c r="A102" s="59"/>
      <c r="B102" s="45" t="s">
        <v>88</v>
      </c>
      <c r="C102" s="56"/>
      <c r="D102" s="56"/>
      <c r="E102" s="57"/>
      <c r="F102" s="58"/>
      <c r="H102" s="55"/>
    </row>
    <row r="103" spans="1:8" s="45" customFormat="1" x14ac:dyDescent="0.3">
      <c r="A103" s="59"/>
      <c r="B103" s="45" t="s">
        <v>89</v>
      </c>
      <c r="C103" s="56"/>
      <c r="D103" s="56"/>
      <c r="E103" s="57"/>
      <c r="F103" s="58"/>
      <c r="H103" s="55"/>
    </row>
    <row r="104" spans="1:8" s="45" customFormat="1" x14ac:dyDescent="0.3">
      <c r="A104" s="59"/>
      <c r="B104" s="45" t="s">
        <v>90</v>
      </c>
      <c r="C104" s="56"/>
      <c r="D104" s="56"/>
      <c r="E104" s="57"/>
      <c r="F104" s="58"/>
      <c r="H104" s="55"/>
    </row>
    <row r="105" spans="1:8" s="45" customFormat="1" x14ac:dyDescent="0.3">
      <c r="A105" s="59"/>
      <c r="B105" s="53" t="s">
        <v>91</v>
      </c>
      <c r="C105" s="56"/>
      <c r="D105" s="56"/>
      <c r="E105" s="57"/>
      <c r="F105" s="58"/>
      <c r="H105" s="55"/>
    </row>
    <row r="106" spans="1:8" s="45" customFormat="1" x14ac:dyDescent="0.3">
      <c r="A106" s="59"/>
      <c r="B106" s="45" t="s">
        <v>92</v>
      </c>
      <c r="C106" s="56"/>
      <c r="D106" s="56"/>
      <c r="E106" s="57"/>
      <c r="F106" s="58"/>
      <c r="H106" s="55"/>
    </row>
    <row r="107" spans="1:8" s="45" customFormat="1" x14ac:dyDescent="0.3">
      <c r="A107" s="59"/>
      <c r="B107" s="45" t="s">
        <v>93</v>
      </c>
      <c r="C107" s="56"/>
      <c r="D107" s="56"/>
      <c r="E107" s="57"/>
      <c r="F107" s="58"/>
      <c r="H107" s="55"/>
    </row>
    <row r="108" spans="1:8" s="45" customFormat="1" x14ac:dyDescent="0.3">
      <c r="A108" s="59"/>
      <c r="B108" s="45" t="s">
        <v>94</v>
      </c>
      <c r="C108" s="56"/>
      <c r="D108" s="56"/>
      <c r="E108" s="57"/>
      <c r="F108" s="58"/>
      <c r="H108" s="55"/>
    </row>
    <row r="109" spans="1:8" s="45" customFormat="1" x14ac:dyDescent="0.3">
      <c r="A109" s="59"/>
      <c r="B109" s="45" t="s">
        <v>96</v>
      </c>
      <c r="C109" s="56"/>
      <c r="D109" s="56"/>
      <c r="E109" s="57"/>
      <c r="F109" s="58"/>
      <c r="H109" s="55"/>
    </row>
    <row r="110" spans="1:8" s="45" customFormat="1" x14ac:dyDescent="0.3">
      <c r="A110" s="59"/>
      <c r="B110" s="45" t="s">
        <v>97</v>
      </c>
      <c r="C110" s="56"/>
      <c r="D110" s="56"/>
      <c r="E110" s="57"/>
      <c r="F110" s="58"/>
      <c r="H110" s="55"/>
    </row>
    <row r="111" spans="1:8" s="45" customFormat="1" x14ac:dyDescent="0.3">
      <c r="A111" s="59"/>
      <c r="B111" s="45" t="s">
        <v>98</v>
      </c>
      <c r="C111" s="56"/>
      <c r="D111" s="56"/>
      <c r="E111" s="57"/>
      <c r="F111" s="58"/>
      <c r="H111" s="55"/>
    </row>
    <row r="112" spans="1:8" s="45" customFormat="1" x14ac:dyDescent="0.3">
      <c r="A112" s="59"/>
      <c r="B112" s="45" t="s">
        <v>99</v>
      </c>
      <c r="C112" s="56"/>
      <c r="D112" s="56"/>
      <c r="E112" s="57"/>
      <c r="F112" s="58"/>
      <c r="H112" s="55"/>
    </row>
    <row r="113" spans="1:8" s="45" customFormat="1" x14ac:dyDescent="0.3">
      <c r="A113" s="59"/>
      <c r="B113" s="53" t="s">
        <v>100</v>
      </c>
      <c r="C113" s="56"/>
      <c r="D113" s="56"/>
      <c r="E113" s="57"/>
      <c r="F113" s="58"/>
      <c r="H113" s="55"/>
    </row>
    <row r="114" spans="1:8" s="45" customFormat="1" x14ac:dyDescent="0.3">
      <c r="A114" s="59"/>
      <c r="B114" s="53" t="s">
        <v>101</v>
      </c>
      <c r="C114" s="56"/>
      <c r="D114" s="56"/>
      <c r="E114" s="57"/>
      <c r="F114" s="58"/>
      <c r="H114" s="55"/>
    </row>
    <row r="115" spans="1:8" s="45" customFormat="1" x14ac:dyDescent="0.3">
      <c r="A115" s="59"/>
      <c r="B115" s="53" t="s">
        <v>102</v>
      </c>
      <c r="C115" s="56"/>
      <c r="D115" s="56"/>
      <c r="E115" s="57"/>
      <c r="F115" s="58"/>
      <c r="H115" s="55"/>
    </row>
    <row r="116" spans="1:8" s="45" customFormat="1" x14ac:dyDescent="0.3">
      <c r="A116" s="59"/>
      <c r="B116" s="53" t="s">
        <v>103</v>
      </c>
      <c r="C116" s="56"/>
      <c r="D116" s="56"/>
      <c r="E116" s="57"/>
      <c r="F116" s="58"/>
      <c r="H116" s="55"/>
    </row>
    <row r="117" spans="1:8" s="45" customFormat="1" x14ac:dyDescent="0.3">
      <c r="A117" s="59"/>
      <c r="B117" s="53" t="s">
        <v>104</v>
      </c>
      <c r="C117" s="56"/>
      <c r="D117" s="56"/>
      <c r="E117" s="57"/>
      <c r="F117" s="58"/>
      <c r="H117" s="55"/>
    </row>
    <row r="118" spans="1:8" s="45" customFormat="1" x14ac:dyDescent="0.3">
      <c r="A118" s="59"/>
      <c r="B118" s="53" t="s">
        <v>105</v>
      </c>
      <c r="C118" s="56"/>
      <c r="D118" s="56"/>
      <c r="E118" s="57"/>
      <c r="F118" s="58"/>
      <c r="H118" s="55"/>
    </row>
    <row r="119" spans="1:8" s="45" customFormat="1" x14ac:dyDescent="0.3">
      <c r="A119" s="59"/>
      <c r="B119" s="53" t="s">
        <v>106</v>
      </c>
      <c r="C119" s="56"/>
      <c r="D119" s="56"/>
      <c r="E119" s="57"/>
      <c r="F119" s="58"/>
      <c r="H119" s="55"/>
    </row>
    <row r="120" spans="1:8" s="45" customFormat="1" x14ac:dyDescent="0.3">
      <c r="A120" s="59"/>
      <c r="B120" s="53" t="s">
        <v>107</v>
      </c>
      <c r="C120" s="56"/>
      <c r="D120" s="56"/>
      <c r="E120" s="57"/>
      <c r="F120" s="58"/>
      <c r="H120" s="55"/>
    </row>
    <row r="121" spans="1:8" s="45" customFormat="1" x14ac:dyDescent="0.3">
      <c r="A121" s="59"/>
      <c r="B121" s="53" t="s">
        <v>108</v>
      </c>
      <c r="C121" s="56"/>
      <c r="D121" s="56"/>
      <c r="E121" s="57"/>
      <c r="F121" s="58"/>
      <c r="H121" s="55"/>
    </row>
    <row r="122" spans="1:8" s="45" customFormat="1" x14ac:dyDescent="0.3">
      <c r="A122" s="59"/>
      <c r="B122" s="53" t="s">
        <v>109</v>
      </c>
      <c r="C122" s="56"/>
      <c r="D122" s="56"/>
      <c r="E122" s="57"/>
      <c r="F122" s="58"/>
      <c r="H122" s="55"/>
    </row>
    <row r="123" spans="1:8" s="45" customFormat="1" x14ac:dyDescent="0.3">
      <c r="A123" s="59"/>
      <c r="C123" s="56"/>
      <c r="D123" s="56"/>
      <c r="E123" s="57"/>
      <c r="F123" s="58"/>
      <c r="H123" s="55"/>
    </row>
    <row r="124" spans="1:8" s="45" customFormat="1" x14ac:dyDescent="0.3">
      <c r="A124" s="59"/>
      <c r="C124" s="56"/>
      <c r="D124" s="56"/>
      <c r="E124" s="57"/>
      <c r="F124" s="58"/>
      <c r="H124" s="55"/>
    </row>
    <row r="125" spans="1:8" s="45" customFormat="1" x14ac:dyDescent="0.3">
      <c r="A125" s="59"/>
      <c r="C125" s="56"/>
      <c r="D125" s="56"/>
      <c r="E125" s="57"/>
      <c r="F125" s="58"/>
      <c r="H125" s="55"/>
    </row>
    <row r="126" spans="1:8" s="45" customFormat="1" x14ac:dyDescent="0.3">
      <c r="A126" s="59"/>
      <c r="B126" s="53" t="s">
        <v>110</v>
      </c>
      <c r="C126" s="56"/>
      <c r="D126" s="56"/>
      <c r="E126" s="57"/>
      <c r="F126" s="58"/>
      <c r="H126" s="55"/>
    </row>
    <row r="127" spans="1:8" s="45" customFormat="1" x14ac:dyDescent="0.3">
      <c r="A127" s="59"/>
      <c r="B127" s="53" t="s">
        <v>111</v>
      </c>
      <c r="C127" s="56"/>
      <c r="D127" s="56"/>
      <c r="E127" s="57"/>
      <c r="F127" s="58"/>
      <c r="H127" s="55"/>
    </row>
    <row r="128" spans="1:8" s="45" customFormat="1" x14ac:dyDescent="0.3">
      <c r="A128" s="59"/>
      <c r="B128" s="53" t="s">
        <v>112</v>
      </c>
      <c r="C128" s="56"/>
      <c r="D128" s="56"/>
      <c r="E128" s="57"/>
      <c r="F128" s="58"/>
      <c r="H128" s="55"/>
    </row>
    <row r="129" spans="1:8" s="45" customFormat="1" x14ac:dyDescent="0.3">
      <c r="A129" s="59"/>
      <c r="B129" s="53" t="s">
        <v>113</v>
      </c>
      <c r="C129" s="56"/>
      <c r="D129" s="56"/>
      <c r="E129" s="57"/>
      <c r="F129" s="58"/>
      <c r="H129" s="55"/>
    </row>
    <row r="130" spans="1:8" s="45" customFormat="1" x14ac:dyDescent="0.3">
      <c r="A130" s="59"/>
      <c r="B130" s="53" t="s">
        <v>114</v>
      </c>
      <c r="C130" s="56"/>
      <c r="D130" s="56"/>
      <c r="E130" s="57"/>
      <c r="F130" s="58"/>
      <c r="H130" s="55"/>
    </row>
    <row r="131" spans="1:8" s="45" customFormat="1" x14ac:dyDescent="0.3">
      <c r="A131" s="59"/>
      <c r="B131" s="53"/>
      <c r="C131" s="56"/>
      <c r="D131" s="56"/>
      <c r="E131" s="57"/>
      <c r="F131" s="58"/>
      <c r="H131" s="55"/>
    </row>
    <row r="132" spans="1:8" s="45" customFormat="1" x14ac:dyDescent="0.3">
      <c r="A132" s="59"/>
      <c r="B132" s="53"/>
      <c r="C132" s="56"/>
      <c r="D132" s="56"/>
      <c r="E132" s="57"/>
      <c r="F132" s="58"/>
      <c r="H132" s="55"/>
    </row>
    <row r="133" spans="1:8" s="45" customFormat="1" x14ac:dyDescent="0.3">
      <c r="A133" s="59"/>
      <c r="B133" s="53" t="s">
        <v>115</v>
      </c>
      <c r="C133" s="56"/>
      <c r="D133" s="56"/>
      <c r="E133" s="57"/>
      <c r="F133" s="58"/>
      <c r="H133" s="55"/>
    </row>
    <row r="134" spans="1:8" s="45" customFormat="1" x14ac:dyDescent="0.3">
      <c r="A134" s="59"/>
      <c r="B134" s="53"/>
      <c r="C134" s="56"/>
      <c r="D134" s="56"/>
      <c r="E134" s="57"/>
      <c r="F134" s="58"/>
      <c r="H134" s="55"/>
    </row>
    <row r="135" spans="1:8" s="45" customFormat="1" ht="30" x14ac:dyDescent="0.3">
      <c r="A135" s="59"/>
      <c r="B135" s="54" t="s">
        <v>125</v>
      </c>
      <c r="C135" s="56"/>
      <c r="D135" s="56"/>
      <c r="E135" s="57"/>
      <c r="F135" s="58"/>
      <c r="H135" s="55"/>
    </row>
    <row r="136" spans="1:8" s="45" customFormat="1" x14ac:dyDescent="0.3">
      <c r="A136" s="59"/>
      <c r="B136" s="54" t="s">
        <v>126</v>
      </c>
      <c r="C136" s="56"/>
      <c r="D136" s="56"/>
      <c r="E136" s="57"/>
      <c r="F136" s="58"/>
      <c r="H136" s="55"/>
    </row>
    <row r="137" spans="1:8" s="45" customFormat="1" x14ac:dyDescent="0.3">
      <c r="A137" s="59"/>
      <c r="B137" s="53" t="s">
        <v>116</v>
      </c>
      <c r="C137" s="56"/>
      <c r="D137" s="56"/>
      <c r="E137" s="57"/>
      <c r="F137" s="58"/>
      <c r="H137" s="55"/>
    </row>
    <row r="138" spans="1:8" s="45" customFormat="1" x14ac:dyDescent="0.3">
      <c r="A138" s="59"/>
      <c r="B138" s="53" t="s">
        <v>117</v>
      </c>
      <c r="C138" s="56"/>
      <c r="D138" s="56"/>
      <c r="E138" s="57"/>
      <c r="F138" s="58"/>
      <c r="H138" s="55"/>
    </row>
    <row r="139" spans="1:8" s="45" customFormat="1" x14ac:dyDescent="0.3">
      <c r="A139" s="59"/>
      <c r="B139" s="53" t="s">
        <v>118</v>
      </c>
      <c r="C139" s="56"/>
      <c r="D139" s="56"/>
      <c r="E139" s="57"/>
      <c r="F139" s="58"/>
      <c r="H139" s="55"/>
    </row>
    <row r="140" spans="1:8" s="45" customFormat="1" x14ac:dyDescent="0.3">
      <c r="A140" s="59"/>
      <c r="B140" s="53"/>
      <c r="C140" s="56"/>
      <c r="D140" s="56"/>
      <c r="E140" s="57"/>
      <c r="F140" s="58"/>
      <c r="H140" s="55"/>
    </row>
    <row r="141" spans="1:8" s="45" customFormat="1" x14ac:dyDescent="0.3">
      <c r="A141" s="59"/>
      <c r="B141" s="53"/>
      <c r="C141" s="56"/>
      <c r="D141" s="56"/>
      <c r="E141" s="57"/>
      <c r="F141" s="58"/>
      <c r="H141" s="55"/>
    </row>
    <row r="142" spans="1:8" s="45" customFormat="1" x14ac:dyDescent="0.3">
      <c r="A142" s="59"/>
      <c r="B142" s="53"/>
      <c r="C142" s="56"/>
      <c r="D142" s="56"/>
      <c r="E142" s="57"/>
      <c r="F142" s="58"/>
      <c r="H142" s="55"/>
    </row>
    <row r="143" spans="1:8" s="45" customFormat="1" x14ac:dyDescent="0.3">
      <c r="A143" s="59"/>
      <c r="B143" s="53"/>
      <c r="C143" s="56"/>
      <c r="D143" s="56"/>
      <c r="E143" s="57"/>
      <c r="F143" s="58"/>
      <c r="H143" s="55"/>
    </row>
    <row r="144" spans="1:8" s="45" customFormat="1" x14ac:dyDescent="0.3">
      <c r="A144" s="59"/>
      <c r="B144" s="53"/>
      <c r="C144" s="56"/>
      <c r="D144" s="56"/>
      <c r="E144" s="57"/>
      <c r="F144" s="58"/>
      <c r="H144" s="55"/>
    </row>
    <row r="145" spans="1:8" s="45" customFormat="1" x14ac:dyDescent="0.3">
      <c r="A145" s="59"/>
      <c r="B145" s="53"/>
      <c r="C145" s="56"/>
      <c r="D145" s="56"/>
      <c r="E145" s="57"/>
      <c r="F145" s="58"/>
      <c r="H145" s="55"/>
    </row>
    <row r="146" spans="1:8" s="45" customFormat="1" x14ac:dyDescent="0.3">
      <c r="A146" s="59"/>
      <c r="B146" s="53"/>
      <c r="C146" s="56"/>
      <c r="D146" s="56"/>
      <c r="E146" s="57"/>
      <c r="F146" s="58"/>
      <c r="H146" s="55"/>
    </row>
    <row r="147" spans="1:8" s="45" customFormat="1" x14ac:dyDescent="0.3">
      <c r="A147" s="59"/>
      <c r="B147" s="53"/>
      <c r="C147" s="56"/>
      <c r="D147" s="56"/>
      <c r="E147" s="57"/>
      <c r="F147" s="58"/>
      <c r="H147" s="55"/>
    </row>
    <row r="148" spans="1:8" s="45" customFormat="1" x14ac:dyDescent="0.3">
      <c r="A148" s="59"/>
      <c r="B148" s="53"/>
      <c r="C148" s="56"/>
      <c r="D148" s="56"/>
      <c r="E148" s="57"/>
      <c r="F148" s="58"/>
      <c r="H148" s="55"/>
    </row>
    <row r="149" spans="1:8" s="45" customFormat="1" x14ac:dyDescent="0.3">
      <c r="A149" s="59"/>
      <c r="B149" s="53"/>
      <c r="C149" s="56"/>
      <c r="D149" s="56"/>
      <c r="E149" s="57"/>
      <c r="F149" s="58"/>
      <c r="H149" s="55"/>
    </row>
    <row r="150" spans="1:8" s="45" customFormat="1" x14ac:dyDescent="0.3">
      <c r="A150" s="59"/>
      <c r="B150" s="53"/>
      <c r="C150" s="56"/>
      <c r="D150" s="56"/>
      <c r="E150" s="57"/>
      <c r="F150" s="58"/>
      <c r="H150" s="55"/>
    </row>
    <row r="151" spans="1:8" s="45" customFormat="1" x14ac:dyDescent="0.3">
      <c r="A151" s="59"/>
      <c r="B151" s="53"/>
      <c r="C151" s="56"/>
      <c r="D151" s="56"/>
      <c r="E151" s="57"/>
      <c r="F151" s="58"/>
      <c r="H151" s="55"/>
    </row>
    <row r="152" spans="1:8" s="45" customFormat="1" x14ac:dyDescent="0.3">
      <c r="A152" s="59"/>
      <c r="B152" s="53"/>
      <c r="C152" s="56"/>
      <c r="D152" s="56"/>
      <c r="E152" s="57"/>
      <c r="F152" s="58"/>
      <c r="H152" s="55"/>
    </row>
    <row r="153" spans="1:8" s="45" customFormat="1" x14ac:dyDescent="0.3">
      <c r="A153" s="59"/>
      <c r="B153" s="53"/>
      <c r="C153" s="56"/>
      <c r="D153" s="56"/>
      <c r="E153" s="57"/>
      <c r="F153" s="58"/>
      <c r="H153" s="55"/>
    </row>
    <row r="154" spans="1:8" s="45" customFormat="1" x14ac:dyDescent="0.3">
      <c r="A154" s="59"/>
      <c r="B154" s="53"/>
      <c r="C154" s="56"/>
      <c r="D154" s="56"/>
      <c r="E154" s="57"/>
      <c r="F154" s="58"/>
      <c r="H154" s="55"/>
    </row>
    <row r="155" spans="1:8" s="45" customFormat="1" x14ac:dyDescent="0.3">
      <c r="A155" s="59"/>
      <c r="B155" s="53"/>
      <c r="C155" s="56"/>
      <c r="D155" s="56"/>
      <c r="E155" s="57"/>
      <c r="F155" s="58"/>
      <c r="H155" s="55"/>
    </row>
    <row r="156" spans="1:8" s="45" customFormat="1" x14ac:dyDescent="0.3">
      <c r="A156" s="59"/>
      <c r="B156" s="53"/>
      <c r="C156" s="56"/>
      <c r="D156" s="56"/>
      <c r="E156" s="57"/>
      <c r="F156" s="58"/>
      <c r="H156" s="55"/>
    </row>
    <row r="157" spans="1:8" s="45" customFormat="1" x14ac:dyDescent="0.3">
      <c r="A157" s="59"/>
      <c r="B157" s="53"/>
      <c r="C157" s="56"/>
      <c r="D157" s="56"/>
      <c r="E157" s="57"/>
      <c r="F157" s="58"/>
      <c r="H157" s="55"/>
    </row>
    <row r="158" spans="1:8" s="45" customFormat="1" x14ac:dyDescent="0.3">
      <c r="A158" s="59"/>
      <c r="B158" s="53"/>
      <c r="C158" s="56"/>
      <c r="D158" s="56"/>
      <c r="E158" s="57"/>
      <c r="F158" s="58"/>
      <c r="H158" s="55"/>
    </row>
    <row r="159" spans="1:8" s="45" customFormat="1" x14ac:dyDescent="0.3">
      <c r="A159" s="59"/>
      <c r="B159" s="53"/>
      <c r="C159" s="56"/>
      <c r="D159" s="56"/>
      <c r="E159" s="57"/>
      <c r="F159" s="58"/>
      <c r="H159" s="55"/>
    </row>
    <row r="160" spans="1:8" s="45" customFormat="1" x14ac:dyDescent="0.3">
      <c r="A160" s="59"/>
      <c r="B160" s="53"/>
      <c r="C160" s="56"/>
      <c r="D160" s="56"/>
      <c r="E160" s="88" t="s">
        <v>0</v>
      </c>
      <c r="F160" s="110">
        <f>SUM(F11:F158)</f>
        <v>0</v>
      </c>
      <c r="H160" s="55"/>
    </row>
    <row r="161" spans="1:8" s="45" customFormat="1" x14ac:dyDescent="0.3">
      <c r="A161" s="59"/>
      <c r="B161" s="53"/>
      <c r="C161" s="56"/>
      <c r="D161" s="56"/>
      <c r="E161" s="57"/>
      <c r="F161" s="58"/>
      <c r="H161" s="55"/>
    </row>
    <row r="162" spans="1:8" s="45" customFormat="1" x14ac:dyDescent="0.3">
      <c r="A162" s="53"/>
      <c r="B162" s="53"/>
      <c r="C162" s="53"/>
      <c r="D162" s="53"/>
      <c r="E162" s="53"/>
      <c r="F162" s="53"/>
      <c r="H162" s="54"/>
    </row>
  </sheetData>
  <pageMargins left="0.23622047244094491" right="0.23622047244094491" top="0.23622047244094491" bottom="0.23622047244094491" header="0.23622047244094491" footer="0.23622047244094491"/>
  <pageSetup paperSize="9" fitToWidth="0" fitToHeight="0" orientation="portrait" r:id="rId1"/>
  <headerFooter>
    <oddFooter>&amp;C&amp;R&amp;"Calibri,Regular"&amp;P of &amp;N</oddFooter>
  </headerFooter>
  <rowBreaks count="2" manualBreakCount="2">
    <brk id="47" max="5" man="1"/>
    <brk id="86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A1EC89-A229-4B37-84E9-F895050D74FA}">
  <dimension ref="A1:A8"/>
  <sheetViews>
    <sheetView view="pageBreakPreview" zoomScaleNormal="100" zoomScaleSheetLayoutView="100" zoomScalePageLayoutView="80" workbookViewId="0">
      <selection activeCell="B73" sqref="B73"/>
    </sheetView>
  </sheetViews>
  <sheetFormatPr defaultColWidth="8.25" defaultRowHeight="12.75" x14ac:dyDescent="0.2"/>
  <cols>
    <col min="1" max="6" width="11.75" style="2" customWidth="1"/>
    <col min="7" max="7" width="9.875" style="2" customWidth="1"/>
    <col min="8" max="8" width="10.625" style="2" customWidth="1"/>
    <col min="9" max="10" width="8.875" style="2" customWidth="1"/>
    <col min="11" max="11" width="8.5" style="2" customWidth="1"/>
    <col min="12" max="16384" width="8.25" style="2"/>
  </cols>
  <sheetData>
    <row r="1" spans="1:1" x14ac:dyDescent="0.2">
      <c r="A1" s="5"/>
    </row>
    <row r="2" spans="1:1" ht="15" x14ac:dyDescent="0.2">
      <c r="A2" s="3"/>
    </row>
    <row r="4" spans="1:1" ht="21.75" x14ac:dyDescent="0.2">
      <c r="A4" s="6"/>
    </row>
    <row r="5" spans="1:1" ht="17.25" x14ac:dyDescent="0.2">
      <c r="A5" s="7"/>
    </row>
    <row r="7" spans="1:1" ht="15" x14ac:dyDescent="0.2">
      <c r="A7" s="3"/>
    </row>
    <row r="8" spans="1:1" ht="19.5" x14ac:dyDescent="0.2">
      <c r="A8" s="8"/>
    </row>
  </sheetData>
  <printOptions horizontalCentered="1" verticalCentered="1"/>
  <pageMargins left="0.23622047244094491" right="0.23622047244094491" top="0" bottom="0" header="0.31496062992125984" footer="0.31496062992125984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7E74785C9C3624DA57F8CAC445F4C25" ma:contentTypeVersion="11" ma:contentTypeDescription="Create a new document." ma:contentTypeScope="" ma:versionID="823d76fbd289a1b6af63582db2ea1849">
  <xsd:schema xmlns:xsd="http://www.w3.org/2001/XMLSchema" xmlns:xs="http://www.w3.org/2001/XMLSchema" xmlns:p="http://schemas.microsoft.com/office/2006/metadata/properties" xmlns:ns2="20464a54-a5d3-43fe-b2d8-6cbcb26f6974" xmlns:ns3="bf1ae184-0849-4d3c-8765-d8e2c7b6b94d" targetNamespace="http://schemas.microsoft.com/office/2006/metadata/properties" ma:root="true" ma:fieldsID="aa69bfcba0013b18e9d39ffc65a9ef68" ns2:_="" ns3:_="">
    <xsd:import namespace="20464a54-a5d3-43fe-b2d8-6cbcb26f6974"/>
    <xsd:import namespace="bf1ae184-0849-4d3c-8765-d8e2c7b6b94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464a54-a5d3-43fe-b2d8-6cbcb26f697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78d5ce1d-966c-46b7-9148-5dad7a98ae9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1ae184-0849-4d3c-8765-d8e2c7b6b94d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08ad5d03-46e1-4d96-b49b-9658ce92f066}" ma:internalName="TaxCatchAll" ma:showField="CatchAllData" ma:web="bf1ae184-0849-4d3c-8765-d8e2c7b6b94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0464a54-a5d3-43fe-b2d8-6cbcb26f6974">
      <Terms xmlns="http://schemas.microsoft.com/office/infopath/2007/PartnerControls"/>
    </lcf76f155ced4ddcb4097134ff3c332f>
    <TaxCatchAll xmlns="bf1ae184-0849-4d3c-8765-d8e2c7b6b94d" xsi:nil="true"/>
  </documentManagement>
</p:properties>
</file>

<file path=customXml/itemProps1.xml><?xml version="1.0" encoding="utf-8"?>
<ds:datastoreItem xmlns:ds="http://schemas.openxmlformats.org/officeDocument/2006/customXml" ds:itemID="{E920CD86-96C8-4634-882E-DF95E251B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1F97B72-C642-4A67-9403-0F557FCC5372}"/>
</file>

<file path=customXml/itemProps3.xml><?xml version="1.0" encoding="utf-8"?>
<ds:datastoreItem xmlns:ds="http://schemas.openxmlformats.org/officeDocument/2006/customXml" ds:itemID="{AFF786E2-D502-41C9-8E19-5BD1C30751CC}">
  <ds:schemaRefs>
    <ds:schemaRef ds:uri="http://schemas.microsoft.com/office/2006/metadata/properties"/>
    <ds:schemaRef ds:uri="http://schemas.microsoft.com/office/infopath/2007/PartnerControls"/>
    <ds:schemaRef ds:uri="68309051-ee42-4264-94a1-b6e14e107a8a"/>
    <ds:schemaRef ds:uri="9a55747d-88bf-4e8f-a102-db0ec29d856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21</vt:i4>
      </vt:variant>
    </vt:vector>
  </HeadingPairs>
  <TitlesOfParts>
    <vt:vector size="28" baseType="lpstr">
      <vt:lpstr>Cover </vt:lpstr>
      <vt:lpstr>PRICING DOCUMENT - SUMMARY </vt:lpstr>
      <vt:lpstr>1.1 Priority 1</vt:lpstr>
      <vt:lpstr>1.2 Priority 2</vt:lpstr>
      <vt:lpstr>1.3 Priority 3</vt:lpstr>
      <vt:lpstr>2 Prelims</vt:lpstr>
      <vt:lpstr>Rear Cover</vt:lpstr>
      <vt:lpstr>'1.1 Priority 1'!Print_Area</vt:lpstr>
      <vt:lpstr>'1.2 Priority 2'!Print_Area</vt:lpstr>
      <vt:lpstr>'1.3 Priority 3'!Print_Area</vt:lpstr>
      <vt:lpstr>'2 Prelims'!Print_Area</vt:lpstr>
      <vt:lpstr>'Cover '!Print_Area</vt:lpstr>
      <vt:lpstr>'PRICING DOCUMENT - SUMMARY '!Print_Area</vt:lpstr>
      <vt:lpstr>'Rear Cover'!Print_Area</vt:lpstr>
      <vt:lpstr>'2 Prelims'!Print_Area_0</vt:lpstr>
      <vt:lpstr>'2 Prelims'!Print_Area_0_0</vt:lpstr>
      <vt:lpstr>'2 Prelims'!Print_Area_0_0_0</vt:lpstr>
      <vt:lpstr>'2 Prelims'!Print_Area_0_0_0_0</vt:lpstr>
      <vt:lpstr>'2 Prelims'!Print_Area_0_0_0_0_0</vt:lpstr>
      <vt:lpstr>'1.1 Priority 1'!Print_Titles</vt:lpstr>
      <vt:lpstr>'1.2 Priority 2'!Print_Titles</vt:lpstr>
      <vt:lpstr>'1.3 Priority 3'!Print_Titles</vt:lpstr>
      <vt:lpstr>'2 Prelims'!Print_Titles</vt:lpstr>
      <vt:lpstr>'2 Prelims'!Print_Titles_0</vt:lpstr>
      <vt:lpstr>'2 Prelims'!Print_Titles_0_0</vt:lpstr>
      <vt:lpstr>'2 Prelims'!Print_Titles_0_0_0</vt:lpstr>
      <vt:lpstr>'2 Prelims'!Print_Titles_0_0_0_0</vt:lpstr>
      <vt:lpstr>'2 Prelims'!Print_Titles_0_0_0_0_0</vt:lpstr>
    </vt:vector>
  </TitlesOfParts>
  <Company>DLE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Reece Glover</dc:creator>
  <cp:lastModifiedBy>Reece Glover</cp:lastModifiedBy>
  <cp:lastPrinted>2026-01-14T13:41:15Z</cp:lastPrinted>
  <dcterms:created xsi:type="dcterms:W3CDTF">2001-07-25T11:53:02Z</dcterms:created>
  <dcterms:modified xsi:type="dcterms:W3CDTF">2026-04-30T05:58:05Z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0x01010097E74785C9C3624DA57F8CAC445F4C25</vt:lpwstr>
  </property>
  <property fmtid="{D5CDD505-2E9C-101B-9397-08002B2CF9AE}" pid="3" name="MediaServiceImageTags">
    <vt:lpwstr/>
  </property>
</Properties>
</file>