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ailglyndwrac-my.sharepoint.com/personal/darmangh_wrexham_ac_uk/Documents/Desktop/C-SCAN/"/>
    </mc:Choice>
  </mc:AlternateContent>
  <xr:revisionPtr revIDLastSave="3" documentId="8_{21576157-B6BE-48F5-8C0C-24213827CEBC}" xr6:coauthVersionLast="47" xr6:coauthVersionMax="47" xr10:uidLastSave="{436EAA26-201B-4F55-B287-BEF23B39475F}"/>
  <bookViews>
    <workbookView xWindow="24" yWindow="0" windowWidth="23016" windowHeight="12216" tabRatio="500" activeTab="2" xr2:uid="{00000000-000D-0000-FFFF-FFFF00000000}"/>
  </bookViews>
  <sheets>
    <sheet name="Instructions" sheetId="1" r:id="rId1"/>
    <sheet name="Core Pricing" sheetId="2" r:id="rId2"/>
    <sheet name="Optional Items" sheetId="3" r:id="rId3"/>
    <sheet name="Day Rates" sheetId="4" r:id="rId4"/>
    <sheet name="Payment Profile" sheetId="5" r:id="rId5"/>
    <sheet name="Assumption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" l="1"/>
  <c r="H16" i="4"/>
  <c r="H14" i="4"/>
  <c r="H13" i="4"/>
  <c r="H12" i="4"/>
  <c r="H11" i="4"/>
  <c r="H10" i="4"/>
  <c r="H9" i="4"/>
  <c r="H8" i="4"/>
  <c r="H7" i="4"/>
  <c r="H6" i="4"/>
  <c r="H5" i="4"/>
  <c r="H4" i="4"/>
  <c r="E38" i="3"/>
  <c r="F37" i="3"/>
  <c r="G37" i="3" s="1"/>
  <c r="F36" i="3"/>
  <c r="G36" i="3" s="1"/>
  <c r="F35" i="3"/>
  <c r="G35" i="3" s="1"/>
  <c r="F34" i="3"/>
  <c r="G34" i="3" s="1"/>
  <c r="F33" i="3"/>
  <c r="G32" i="3"/>
  <c r="F32" i="3"/>
  <c r="F31" i="3"/>
  <c r="G31" i="3" s="1"/>
  <c r="F30" i="3"/>
  <c r="G30" i="3" s="1"/>
  <c r="F29" i="3"/>
  <c r="G29" i="3" s="1"/>
  <c r="F28" i="3"/>
  <c r="G28" i="3" s="1"/>
  <c r="F27" i="3"/>
  <c r="G27" i="3" s="1"/>
  <c r="F26" i="3"/>
  <c r="G26" i="3" s="1"/>
  <c r="F25" i="3"/>
  <c r="G25" i="3" s="1"/>
  <c r="G24" i="3"/>
  <c r="F24" i="3"/>
  <c r="F23" i="3"/>
  <c r="G23" i="3" s="1"/>
  <c r="F22" i="3"/>
  <c r="G22" i="3" s="1"/>
  <c r="F16" i="3"/>
  <c r="E16" i="3"/>
  <c r="E40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F6" i="3"/>
  <c r="G6" i="3" s="1"/>
  <c r="F5" i="3"/>
  <c r="G5" i="3" s="1"/>
  <c r="F20" i="2"/>
  <c r="E20" i="2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G12" i="2"/>
  <c r="F12" i="2"/>
  <c r="F11" i="2"/>
  <c r="G11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F4" i="2"/>
  <c r="G4" i="2" s="1"/>
  <c r="F38" i="3" l="1"/>
  <c r="F40" i="3" s="1"/>
  <c r="G33" i="3"/>
  <c r="G38" i="3" s="1"/>
  <c r="E7" i="5"/>
  <c r="E6" i="5"/>
  <c r="E5" i="5"/>
  <c r="E4" i="5"/>
  <c r="E8" i="5"/>
  <c r="E22" i="2"/>
  <c r="F22" i="2" s="1"/>
  <c r="G16" i="3"/>
  <c r="G20" i="2"/>
  <c r="F7" i="5" l="1"/>
  <c r="G7" i="5"/>
  <c r="F6" i="5"/>
  <c r="G6" i="5"/>
  <c r="F5" i="5"/>
  <c r="G5" i="5" s="1"/>
  <c r="G10" i="5" s="1"/>
  <c r="F4" i="5"/>
  <c r="G4" i="5"/>
  <c r="E10" i="5"/>
  <c r="F8" i="5"/>
  <c r="G8" i="5"/>
  <c r="G40" i="3"/>
  <c r="F10" i="5" l="1"/>
</calcChain>
</file>

<file path=xl/sharedStrings.xml><?xml version="1.0" encoding="utf-8"?>
<sst xmlns="http://schemas.openxmlformats.org/spreadsheetml/2006/main" count="329" uniqueCount="264">
  <si>
    <t>William Aston Hall RIBA Feasibility Study - Pricing Schedule</t>
  </si>
  <si>
    <t>Instructions to Tenderers</t>
  </si>
  <si>
    <t>1</t>
  </si>
  <si>
    <t>Complete all yellow cells. Do not overwrite formulas in total rows.</t>
  </si>
  <si>
    <t>2</t>
  </si>
  <si>
    <t>Prices should be submitted in GBP and exclusive of VAT unless stated otherwise. VAT will be calculated separately.</t>
  </si>
  <si>
    <t>3</t>
  </si>
  <si>
    <t>The fixed price for the core commission should include all staff time, management, coordination, ordinary expenses, meetings, reporting, QA and production of final outputs.</t>
  </si>
  <si>
    <t>4</t>
  </si>
  <si>
    <t>The University is seeking a proportionate RIBA Stage 1 feasibility study. Optional or stretch items should be priced separately and will only be instructed if affordable and approved.</t>
  </si>
  <si>
    <t>5</t>
  </si>
  <si>
    <t>Tenderers should identify any assumptions, exclusions, information requirements or risks in the Assumptions sheet.</t>
  </si>
  <si>
    <t>6</t>
  </si>
  <si>
    <t>Tenderers should state whether any costs are dependent on the availability of drawings, surveys, operating data, stakeholder availability or site access.</t>
  </si>
  <si>
    <t>7</t>
  </si>
  <si>
    <t>Project</t>
  </si>
  <si>
    <t>William Aston Hall RIBA Feasibility Study</t>
  </si>
  <si>
    <t>Client</t>
  </si>
  <si>
    <t>Wrexham University</t>
  </si>
  <si>
    <t>Funding</t>
  </si>
  <si>
    <t>Arts Council of Wales Arts Capital Investment Fund</t>
  </si>
  <si>
    <t>Budget</t>
  </si>
  <si>
    <t>Project closure</t>
  </si>
  <si>
    <t>Final invoices, grant claim evidence and closure requirements by 4 March 2027</t>
  </si>
  <si>
    <t>VAT rate to apply</t>
  </si>
  <si>
    <t>Currency</t>
  </si>
  <si>
    <t>GBP</t>
  </si>
  <si>
    <t>Submitted by</t>
  </si>
  <si>
    <t>Date submitted</t>
  </si>
  <si>
    <t>Core Fee Schedule - RIBA Stage 1 Feasibility Study</t>
  </si>
  <si>
    <t>Ref</t>
  </si>
  <si>
    <t>Core activity / deliverable</t>
  </si>
  <si>
    <t>Expected coverage</t>
  </si>
  <si>
    <t>Lead discipline(s)</t>
  </si>
  <si>
    <t>Fixed fee excl. VAT</t>
  </si>
  <si>
    <t>VAT</t>
  </si>
  <si>
    <t>Total incl. VAT</t>
  </si>
  <si>
    <t>Tenderer notes / assumptions</t>
  </si>
  <si>
    <t>C1</t>
  </si>
  <si>
    <t>Project inception and brief confirmation</t>
  </si>
  <si>
    <t>Inception meeting, information request, confirmation of methodology, programme, responsibilities and stakeholder plan.</t>
  </si>
  <si>
    <t>Lead consultant / PM</t>
  </si>
  <si>
    <t>C2</t>
  </si>
  <si>
    <t>Information review and baseline assessment</t>
  </si>
  <si>
    <t>Review available drawings, previous reports, access information, operating information, grant requirements and known constraints.</t>
  </si>
  <si>
    <t>Lead consultant / architect / theatre consultant</t>
  </si>
  <si>
    <t>C3</t>
  </si>
  <si>
    <t>Site review and existing venue appraisal</t>
  </si>
  <si>
    <t>Walkthrough of front of house, auditorium, stage, backstage, access routes, loading, plant/interface areas and adjacent spaces.</t>
  </si>
  <si>
    <t>Architect / theatre consultant / technical specialists</t>
  </si>
  <si>
    <t>C4</t>
  </si>
  <si>
    <t>Stakeholder engagement and workshops</t>
  </si>
  <si>
    <t>Proportionate engagement with Wrexham University, Theatr Clwyd, operational users and other agreed stakeholders.</t>
  </si>
  <si>
    <t>Lead consultant / theatre consultant</t>
  </si>
  <si>
    <t>C5</t>
  </si>
  <si>
    <t>Audience journey, front of house and venue functionality</t>
  </si>
  <si>
    <t>Review arrival, foyer, toilets, bar/hospitality, circulation, dwell, wayfinding, crowd flow and civic/University use.</t>
  </si>
  <si>
    <t>Architect / theatre consultant / access consultant</t>
  </si>
  <si>
    <t>C6</t>
  </si>
  <si>
    <t>Auditorium, seating, acoustics and technical theatre review</t>
  </si>
  <si>
    <t>Build on existing seating/acoustic work. Consider seating flexibility, sightlines, sound/control positions, acoustic needs, PA implications and technical infrastructure.</t>
  </si>
  <si>
    <t>Theatre consultant / acoustician / technical theatre</t>
  </si>
  <si>
    <t>C7</t>
  </si>
  <si>
    <t>Stage, backstage, loading and performer facilities</t>
  </si>
  <si>
    <t>Review stage access, backstage accommodation, dressing rooms, green room, loading, storage, wing space, technical limitations and performer experience.</t>
  </si>
  <si>
    <t>Theatre consultant / architect / technical theatre</t>
  </si>
  <si>
    <t>C8</t>
  </si>
  <si>
    <t>Access and inclusion improvement schedule</t>
  </si>
  <si>
    <t>Access baseline and prioritised improvement schedule covering audiences, artists, staff and University users. Include immediate, operational and future capital items.</t>
  </si>
  <si>
    <t>Access consultant / architect / theatre consultant</t>
  </si>
  <si>
    <t>C9</t>
  </si>
  <si>
    <t>Heritage and listed building constraints</t>
  </si>
  <si>
    <t>Proportionate review of listed status and heritage constraints/opportunities, identifying issues for next stage and likely consent implications.</t>
  </si>
  <si>
    <t>Conservation architect / architect</t>
  </si>
  <si>
    <t>C10</t>
  </si>
  <si>
    <t>Building services, sustainability and environmental comfort</t>
  </si>
  <si>
    <t>High-level review of comfort, ventilation, heating/cooling, controls, lighting, energy implications, running costs and sustainability opportunities.</t>
  </si>
  <si>
    <t>MEP / sustainability consultant</t>
  </si>
  <si>
    <t>C11</t>
  </si>
  <si>
    <t>Operating model and commercial implications</t>
  </si>
  <si>
    <t>High-level consideration of operating implications, revenue opportunities, bar/hospitality, hires, ticketing, University use and future procurement implications.</t>
  </si>
  <si>
    <t>Theatre consultant / commercial adviser</t>
  </si>
  <si>
    <t>C12</t>
  </si>
  <si>
    <t>Options appraisal</t>
  </si>
  <si>
    <t>Develop proportionate longlist/shortlist options and compare benefits, complexity, cost, operational impact, access, sustainability and deliverability.</t>
  </si>
  <si>
    <t>Lead consultant with full team</t>
  </si>
  <si>
    <t>C13</t>
  </si>
  <si>
    <t>Cost ranges, phasing and delivery risks</t>
  </si>
  <si>
    <t>Broad order cost ranges, phasing advice, survey/design information gaps, procurement considerations and risk commentary.</t>
  </si>
  <si>
    <t>QS / lead consultant</t>
  </si>
  <si>
    <t>C14</t>
  </si>
  <si>
    <t>Draft report and Project Board presentation</t>
  </si>
  <si>
    <t>Draft feasibility report and presentation to Project Board for review and direction.</t>
  </si>
  <si>
    <t>Lead consultant</t>
  </si>
  <si>
    <t>C15</t>
  </si>
  <si>
    <t>Final report and editable outputs</t>
  </si>
  <si>
    <t>Final integrated feasibility report, executive summary, options matrix, cost/phasing note, risk/assumptions register and recommended next-stage route.</t>
  </si>
  <si>
    <t>Total Core Fixed Fee</t>
  </si>
  <si>
    <t>Budget comparison - Core fee excl. VAT against approved £50,000 project budget</t>
  </si>
  <si>
    <t>Optional / Separately Priced Items</t>
  </si>
  <si>
    <t>Part A: Optional items</t>
  </si>
  <si>
    <t>Optional item</t>
  </si>
  <si>
    <t>Description / trigger</t>
  </si>
  <si>
    <t>Basis of price</t>
  </si>
  <si>
    <t>Tenderer notes / exclusions</t>
  </si>
  <si>
    <t>O1</t>
  </si>
  <si>
    <t>Measured survey / CAD drawing verification</t>
  </si>
  <si>
    <t>Only if existing drawings are insufficient for feasibility work.</t>
  </si>
  <si>
    <t>Fixed fee / allowance</t>
  </si>
  <si>
    <t>O2</t>
  </si>
  <si>
    <t>Detailed access audit</t>
  </si>
  <si>
    <t>More detailed audit beyond baseline/access improvement schedule, including user testing if required.</t>
  </si>
  <si>
    <t>Fixed fee</t>
  </si>
  <si>
    <t>O3</t>
  </si>
  <si>
    <t>Additional disabled user / lived experience engagement</t>
  </si>
  <si>
    <t>Targeted engagement beyond core stakeholder allowance.</t>
  </si>
  <si>
    <t>Per session / fixed fee</t>
  </si>
  <si>
    <t>O4</t>
  </si>
  <si>
    <t>Acoustic modelling</t>
  </si>
  <si>
    <t>Modelling of shortlisted acoustic interventions and PA implications.</t>
  </si>
  <si>
    <t>O5</t>
  </si>
  <si>
    <t>Detailed MEP survey or energy modelling</t>
  </si>
  <si>
    <t>Detailed survey/modelling beyond high-level feasibility review.</t>
  </si>
  <si>
    <t>O6</t>
  </si>
  <si>
    <t>Heritage impact assessment / conservation statement</t>
  </si>
  <si>
    <t>If required to support later consent or funding stage.</t>
  </si>
  <si>
    <t>O7</t>
  </si>
  <si>
    <t>Planning/listed building pre-application support</t>
  </si>
  <si>
    <t>Support with early discussions with planning/conservation officers.</t>
  </si>
  <si>
    <t>Fixed fee / day rate</t>
  </si>
  <si>
    <t>O8</t>
  </si>
  <si>
    <t>Detailed business plan / operating model financial model</t>
  </si>
  <si>
    <t>More detailed financial modelling beyond high-level operating implications.</t>
  </si>
  <si>
    <t>O9</t>
  </si>
  <si>
    <t>Funding bid support</t>
  </si>
  <si>
    <t>Support with drafting or appendices for future capital funding applications.</t>
  </si>
  <si>
    <t>Day rate / fixed fee</t>
  </si>
  <si>
    <t>O10</t>
  </si>
  <si>
    <t>Additional stakeholder workshop</t>
  </si>
  <si>
    <t>Additional workshop above the number included in the core fee.</t>
  </si>
  <si>
    <t>Per workshop</t>
  </si>
  <si>
    <t>O11</t>
  </si>
  <si>
    <t>3D visualisations / presentation graphics</t>
  </si>
  <si>
    <t>Additional visuals beyond proportionate sketches/diagrams in the core report.</t>
  </si>
  <si>
    <t>Per image / fixed fee</t>
  </si>
  <si>
    <t>Total Optional Items (Part A)</t>
  </si>
  <si>
    <t>Please amend the activities and deliverables required for Stage 2. Where an activity does not apply to Stage 2, enter £0 and state "Not applicable" in column H. Use line S2.C16 for any additional Stage 2 work.</t>
  </si>
  <si>
    <t>Part B: Stage 2 Concept Design fee breakdown</t>
  </si>
  <si>
    <t>Activity / deliverable</t>
  </si>
  <si>
    <t>S2.C1</t>
  </si>
  <si>
    <t>S2.C2</t>
  </si>
  <si>
    <t>S2.C3</t>
  </si>
  <si>
    <t>S2.C4</t>
  </si>
  <si>
    <t>S2.C5</t>
  </si>
  <si>
    <t>S2.C6</t>
  </si>
  <si>
    <t>S2.C7</t>
  </si>
  <si>
    <t>S2.C8</t>
  </si>
  <si>
    <t>S2.C9</t>
  </si>
  <si>
    <t>S2.C10</t>
  </si>
  <si>
    <t>S2.C11</t>
  </si>
  <si>
    <t>S2.C12</t>
  </si>
  <si>
    <t>S2.C13</t>
  </si>
  <si>
    <t>S2.C14</t>
  </si>
  <si>
    <t>S2.C15</t>
  </si>
  <si>
    <t>S2.C16</t>
  </si>
  <si>
    <t>Other Stage 2 activities (please specify)</t>
  </si>
  <si>
    <t>Any Stage 2 Concept Design work not covered by the activities above. Describe the work in column H.</t>
  </si>
  <si>
    <t>As required</t>
  </si>
  <si>
    <t>Total Stage 2 Fee (Part B)</t>
  </si>
  <si>
    <t>Total Optional Items (Parts A and B)</t>
  </si>
  <si>
    <t>Team, Day Rates and Core Allocation</t>
  </si>
  <si>
    <t>Role / discipline</t>
  </si>
  <si>
    <t>Organisation</t>
  </si>
  <si>
    <t>Named individual</t>
  </si>
  <si>
    <t>Role in commission</t>
  </si>
  <si>
    <t>Day rate excl. VAT</t>
  </si>
  <si>
    <t>Core days included</t>
  </si>
  <si>
    <t>Core fee equivalent</t>
  </si>
  <si>
    <t>Notes</t>
  </si>
  <si>
    <t>D1</t>
  </si>
  <si>
    <t>Lead consultant / project lead</t>
  </si>
  <si>
    <t>Overall coordination, client contact, Project Board reporting and integrated final report</t>
  </si>
  <si>
    <t>D2</t>
  </si>
  <si>
    <t>Architect / lead designer</t>
  </si>
  <si>
    <t>Existing building review, spatial options, briefing and design coordination</t>
  </si>
  <si>
    <t>D3</t>
  </si>
  <si>
    <t>Theatre / venue consultant</t>
  </si>
  <si>
    <t>Venue operation, programming implications, audience journey, theatre functionality and commercial opportunities</t>
  </si>
  <si>
    <t>D4</t>
  </si>
  <si>
    <t>Technical theatre consultant</t>
  </si>
  <si>
    <t>Stage, sound, lighting, flying/rigging, technical infrastructure, operational flexibility</t>
  </si>
  <si>
    <t>D5</t>
  </si>
  <si>
    <t>Acoustician</t>
  </si>
  <si>
    <t>Review existing acoustic work, advise on further interventions and future modelling requirements</t>
  </si>
  <si>
    <t>D6</t>
  </si>
  <si>
    <t>Access / inclusive design adviser</t>
  </si>
  <si>
    <t>Access baseline, inclusive design priorities and access improvement schedule</t>
  </si>
  <si>
    <t>D7</t>
  </si>
  <si>
    <t>Building services / sustainability consultant</t>
  </si>
  <si>
    <t>Environmental comfort, services constraints, energy, lighting, ventilation and sustainability opportunities</t>
  </si>
  <si>
    <t>D8</t>
  </si>
  <si>
    <t>Quantity surveyor / cost consultant</t>
  </si>
  <si>
    <t>Broad order cost ranges, phasing, assumptions and cost risk commentary</t>
  </si>
  <si>
    <t>D9</t>
  </si>
  <si>
    <t>Fire consultant</t>
  </si>
  <si>
    <t>High-level fire strategy constraints, capacity/access implications and next-stage requirements</t>
  </si>
  <si>
    <t>D10</t>
  </si>
  <si>
    <t>Heritage / conservation adviser</t>
  </si>
  <si>
    <t>Listed building constraints, significance and next-stage consent considerations</t>
  </si>
  <si>
    <t>D11</t>
  </si>
  <si>
    <t>Administrative / report support</t>
  </si>
  <si>
    <t>Meeting notes, document control, formatting and issue of outputs</t>
  </si>
  <si>
    <t>Total day-rate equivalent of core allocation</t>
  </si>
  <si>
    <t>Proposed Payment Profile</t>
  </si>
  <si>
    <t>Milestone</t>
  </si>
  <si>
    <t>Indicative timing</t>
  </si>
  <si>
    <t>Output / trigger</t>
  </si>
  <si>
    <t>% of core fee</t>
  </si>
  <si>
    <t>Amount excl. VAT</t>
  </si>
  <si>
    <t>Tenderer comments</t>
  </si>
  <si>
    <t>P1</t>
  </si>
  <si>
    <t>On appointment / inception</t>
  </si>
  <si>
    <t>Inception meeting completed and inception note issued</t>
  </si>
  <si>
    <t>P2</t>
  </si>
  <si>
    <t>Baseline / engagement complete</t>
  </si>
  <si>
    <t>Baseline assessment and stakeholder engagement summary issued</t>
  </si>
  <si>
    <t>P3</t>
  </si>
  <si>
    <t>Emerging options</t>
  </si>
  <si>
    <t>Options longlist/shortlist, initial costs and risks issued</t>
  </si>
  <si>
    <t>P4</t>
  </si>
  <si>
    <t>Draft report</t>
  </si>
  <si>
    <t>Draft feasibility report and Project Board presentation issued</t>
  </si>
  <si>
    <t>P5</t>
  </si>
  <si>
    <t>Final report / closure</t>
  </si>
  <si>
    <t>Final report, editable outputs, final invoice and claim evidence issued</t>
  </si>
  <si>
    <t>Total payment profile</t>
  </si>
  <si>
    <t>Tenderer Assumptions, Exclusions and Information Requirements</t>
  </si>
  <si>
    <t>Category</t>
  </si>
  <si>
    <t>Assumption / exclusion / risk</t>
  </si>
  <si>
    <t>Impact on price or programme</t>
  </si>
  <si>
    <t>Information required from University / Theatr Clwyd</t>
  </si>
  <si>
    <t>Date required</t>
  </si>
  <si>
    <t>A1</t>
  </si>
  <si>
    <t>Drawings / surveys</t>
  </si>
  <si>
    <t>A2</t>
  </si>
  <si>
    <t>Asbestos / intrusive access</t>
  </si>
  <si>
    <t>A3</t>
  </si>
  <si>
    <t>Stakeholder availability</t>
  </si>
  <si>
    <t>A4</t>
  </si>
  <si>
    <t>Theatr Clwyd operating data</t>
  </si>
  <si>
    <t>A5</t>
  </si>
  <si>
    <t>Existing technical information</t>
  </si>
  <si>
    <t>A6</t>
  </si>
  <si>
    <t>Access information / audit baseline</t>
  </si>
  <si>
    <t>A7</t>
  </si>
  <si>
    <t>Planning / heritage information</t>
  </si>
  <si>
    <t>A8</t>
  </si>
  <si>
    <t>Expenses / travel</t>
  </si>
  <si>
    <t>A9</t>
  </si>
  <si>
    <t>Meetings / workshops included</t>
  </si>
  <si>
    <t>A10</t>
  </si>
  <si>
    <t>Items excluded from fixed fee</t>
  </si>
  <si>
    <t>The approved project budget is £50,000 including VAT. Tenderers should therefore be clear about the level of work that can be delivered within their fixed fee.</t>
  </si>
  <si>
    <t>£50,000 including VAT total project budget, comprising £40,000 ACW funding and £10,000 University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</si>
</sst>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"/>
    <numFmt numFmtId="165" formatCode="\£#,##0;[Red]&quot;-£&quot;#,##0"/>
  </numFmts>
  <fonts count="7" x14ac:knownFonts="1">
    <font>
      <sz val="10"/>
      <name val="Arial"/>
      <family val="2"/>
    </font>
    <font>
      <sz val="11"/>
      <name val="Calibri"/>
      <charset val="1"/>
    </font>
    <font>
      <b/>
      <sz val="14"/>
      <color rgb="FFFFFFFF"/>
      <name val="Arial"/>
      <charset val="1"/>
    </font>
    <font>
      <sz val="11"/>
      <name val="Arial"/>
      <charset val="1"/>
    </font>
    <font>
      <b/>
      <sz val="12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007C89"/>
        <bgColor rgb="FF008080"/>
      </patternFill>
    </fill>
    <fill>
      <patternFill patternType="solid">
        <fgColor rgb="FFD9F0F2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404040"/>
        <bgColor rgb="FF333300"/>
      </patternFill>
    </fill>
    <fill>
      <patternFill patternType="solid">
        <fgColor rgb="FFF2F2F2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5" fillId="3" borderId="0" xfId="1" applyNumberFormat="1" applyFont="1" applyFill="1" applyAlignment="1">
      <alignment vertical="top" wrapText="1"/>
    </xf>
    <xf numFmtId="0" fontId="3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vertical="top" wrapText="1"/>
    </xf>
    <xf numFmtId="0" fontId="5" fillId="3" borderId="0" xfId="1" applyFont="1" applyFill="1" applyAlignment="1">
      <alignment vertical="top"/>
    </xf>
    <xf numFmtId="9" fontId="3" fillId="0" borderId="0" xfId="1" applyNumberFormat="1" applyFont="1" applyAlignment="1">
      <alignment vertical="top"/>
    </xf>
    <xf numFmtId="0" fontId="3" fillId="4" borderId="0" xfId="1" applyFont="1" applyFill="1" applyAlignment="1">
      <alignment vertical="top"/>
    </xf>
    <xf numFmtId="0" fontId="6" fillId="5" borderId="0" xfId="1" applyFont="1" applyFill="1" applyAlignment="1">
      <alignment horizontal="center" vertical="top" wrapText="1"/>
    </xf>
    <xf numFmtId="164" fontId="3" fillId="4" borderId="0" xfId="1" applyNumberFormat="1" applyFont="1" applyFill="1" applyAlignment="1">
      <alignment vertical="top" wrapText="1"/>
    </xf>
    <xf numFmtId="164" fontId="3" fillId="0" borderId="0" xfId="1" applyNumberFormat="1" applyFont="1" applyAlignment="1">
      <alignment vertical="top" wrapText="1"/>
    </xf>
    <xf numFmtId="0" fontId="3" fillId="4" borderId="0" xfId="1" applyFont="1" applyFill="1" applyAlignment="1">
      <alignment vertical="top" wrapText="1"/>
    </xf>
    <xf numFmtId="165" fontId="5" fillId="6" borderId="0" xfId="1" applyNumberFormat="1" applyFont="1" applyFill="1" applyAlignment="1">
      <alignment vertical="top" wrapText="1"/>
    </xf>
    <xf numFmtId="9" fontId="3" fillId="4" borderId="0" xfId="1" applyNumberFormat="1" applyFont="1" applyFill="1" applyAlignment="1">
      <alignment vertical="top" wrapText="1"/>
    </xf>
    <xf numFmtId="9" fontId="5" fillId="3" borderId="0" xfId="1" applyNumberFormat="1" applyFont="1" applyFill="1" applyAlignment="1">
      <alignment vertical="top" wrapText="1"/>
    </xf>
    <xf numFmtId="0" fontId="2" fillId="2" borderId="0" xfId="1" applyFont="1" applyFill="1" applyAlignment="1">
      <alignment horizontal="center" vertical="top"/>
    </xf>
    <xf numFmtId="0" fontId="4" fillId="3" borderId="0" xfId="1" applyFont="1" applyFill="1" applyAlignment="1">
      <alignment vertical="top"/>
    </xf>
    <xf numFmtId="164" fontId="5" fillId="3" borderId="0" xfId="1" applyNumberFormat="1" applyFont="1" applyFill="1" applyAlignment="1">
      <alignment vertical="top" wrapText="1"/>
    </xf>
    <xf numFmtId="0" fontId="5" fillId="6" borderId="0" xfId="1" applyFont="1" applyFill="1" applyAlignment="1">
      <alignment vertical="top" wrapText="1"/>
    </xf>
    <xf numFmtId="0" fontId="3" fillId="4" borderId="0" xfId="1" applyFont="1" applyFill="1" applyAlignment="1">
      <alignment vertical="center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C89"/>
      <rgbColor rgb="FFC0C0C0"/>
      <rgbColor rgb="FF808080"/>
      <rgbColor rgb="FF9999FF"/>
      <rgbColor rgb="FF993366"/>
      <rgbColor rgb="FFFFF2CC"/>
      <rgbColor rgb="FFD9F0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oreFeeTable" displayName="CoreFeeTable" ref="A3:H18" totalsRowShown="0">
  <tableColumns count="8">
    <tableColumn id="1" xr3:uid="{00000000-0010-0000-0000-000001000000}" name="Ref"/>
    <tableColumn id="2" xr3:uid="{00000000-0010-0000-0000-000002000000}" name="Core activity / deliverable"/>
    <tableColumn id="3" xr3:uid="{00000000-0010-0000-0000-000003000000}" name="Expected coverage"/>
    <tableColumn id="4" xr3:uid="{00000000-0010-0000-0000-000004000000}" name="Lead discipline(s)"/>
    <tableColumn id="5" xr3:uid="{00000000-0010-0000-0000-000005000000}" name="Fixed fee excl. VAT"/>
    <tableColumn id="6" xr3:uid="{00000000-0010-0000-0000-000006000000}" name="VAT"/>
    <tableColumn id="7" xr3:uid="{00000000-0010-0000-0000-000007000000}" name="Total incl. VAT"/>
    <tableColumn id="8" xr3:uid="{00000000-0010-0000-0000-000008000000}" name="Tenderer notes / assumption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OptionalItemsTable" displayName="OptionalItemsTable" ref="A4:H15" totalsRowShown="0">
  <tableColumns count="8">
    <tableColumn id="1" xr3:uid="{00000000-0010-0000-0100-000001000000}" name="Ref"/>
    <tableColumn id="2" xr3:uid="{00000000-0010-0000-0100-000002000000}" name="Optional item"/>
    <tableColumn id="3" xr3:uid="{00000000-0010-0000-0100-000003000000}" name="Description / trigger"/>
    <tableColumn id="4" xr3:uid="{00000000-0010-0000-0100-000004000000}" name="Basis of price"/>
    <tableColumn id="5" xr3:uid="{00000000-0010-0000-0100-000005000000}" name="Fixed fee excl. VAT"/>
    <tableColumn id="6" xr3:uid="{00000000-0010-0000-0100-000006000000}" name="VAT"/>
    <tableColumn id="7" xr3:uid="{00000000-0010-0000-0100-000007000000}" name="Total incl. VAT"/>
    <tableColumn id="8" xr3:uid="{00000000-0010-0000-0100-000008000000}" name="Tenderer notes / exclusion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Stage2FeeTable" displayName="Stage2FeeTable" ref="A21:H37" totalsRowShown="0">
  <tableColumns count="8">
    <tableColumn id="1" xr3:uid="{00000000-0010-0000-0200-000001000000}" name="Ref"/>
    <tableColumn id="2" xr3:uid="{00000000-0010-0000-0200-000002000000}" name="Activity / deliverable"/>
    <tableColumn id="3" xr3:uid="{00000000-0010-0000-0200-000003000000}" name="Expected coverage"/>
    <tableColumn id="4" xr3:uid="{00000000-0010-0000-0200-000004000000}" name="Lead discipline(s)"/>
    <tableColumn id="5" xr3:uid="{00000000-0010-0000-0200-000005000000}" name="Fixed fee excl. VAT"/>
    <tableColumn id="6" xr3:uid="{00000000-0010-0000-0200-000006000000}" name="VAT"/>
    <tableColumn id="7" xr3:uid="{00000000-0010-0000-0200-000007000000}" name="Total incl. VAT"/>
    <tableColumn id="8" xr3:uid="{00000000-0010-0000-0200-000008000000}" name="Tenderer notes / assumption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DayRatesTable" displayName="DayRatesTable" ref="A3:I14" totalsRowShown="0">
  <tableColumns count="9">
    <tableColumn id="1" xr3:uid="{00000000-0010-0000-0300-000001000000}" name="Ref"/>
    <tableColumn id="2" xr3:uid="{00000000-0010-0000-0300-000002000000}" name="Role / discipline"/>
    <tableColumn id="3" xr3:uid="{00000000-0010-0000-0300-000003000000}" name="Organisation"/>
    <tableColumn id="4" xr3:uid="{00000000-0010-0000-0300-000004000000}" name="Named individual"/>
    <tableColumn id="5" xr3:uid="{00000000-0010-0000-0300-000005000000}" name="Role in commission"/>
    <tableColumn id="6" xr3:uid="{00000000-0010-0000-0300-000006000000}" name="Day rate excl. VAT"/>
    <tableColumn id="7" xr3:uid="{00000000-0010-0000-0300-000007000000}" name="Core days included"/>
    <tableColumn id="8" xr3:uid="{00000000-0010-0000-0300-000008000000}" name="Core fee equivalent"/>
    <tableColumn id="9" xr3:uid="{00000000-0010-0000-0300-000009000000}" name="Not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PaymentProfileTable" displayName="PaymentProfileTable" ref="A3:H8" totalsRowShown="0">
  <tableColumns count="8">
    <tableColumn id="1" xr3:uid="{00000000-0010-0000-0400-000001000000}" name="Milestone"/>
    <tableColumn id="2" xr3:uid="{00000000-0010-0000-0400-000002000000}" name="Indicative timing"/>
    <tableColumn id="3" xr3:uid="{00000000-0010-0000-0400-000003000000}" name="Output / trigger"/>
    <tableColumn id="4" xr3:uid="{00000000-0010-0000-0400-000004000000}" name="% of core fee"/>
    <tableColumn id="5" xr3:uid="{00000000-0010-0000-0400-000005000000}" name="Amount excl. VAT"/>
    <tableColumn id="6" xr3:uid="{00000000-0010-0000-0400-000006000000}" name="VAT"/>
    <tableColumn id="7" xr3:uid="{00000000-0010-0000-0400-000007000000}" name="Total incl. VAT"/>
    <tableColumn id="8" xr3:uid="{00000000-0010-0000-0400-000008000000}" name="Tenderer comment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AssumptionsTable" displayName="AssumptionsTable" ref="A3:F13" totalsRowShown="0">
  <tableColumns count="6">
    <tableColumn id="1" xr3:uid="{00000000-0010-0000-0500-000001000000}" name="Ref"/>
    <tableColumn id="2" xr3:uid="{00000000-0010-0000-0500-000002000000}" name="Category"/>
    <tableColumn id="3" xr3:uid="{00000000-0010-0000-0500-000003000000}" name="Assumption / exclusion / risk"/>
    <tableColumn id="4" xr3:uid="{00000000-0010-0000-0500-000004000000}" name="Impact on price or programme"/>
    <tableColumn id="5" xr3:uid="{00000000-0010-0000-0500-000005000000}" name="Information required from University / Theatr Clwyd"/>
    <tableColumn id="6" xr3:uid="{00000000-0010-0000-0500-000006000000}" name="Date requir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Them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zoomScaleNormal="100" workbookViewId="0">
      <selection activeCell="B17" sqref="B17"/>
    </sheetView>
  </sheetViews>
  <sheetFormatPr defaultColWidth="8.6640625" defaultRowHeight="13.2" x14ac:dyDescent="0.25"/>
  <cols>
    <col min="1" max="1" width="18" customWidth="1"/>
    <col min="2" max="2" width="90" customWidth="1"/>
  </cols>
  <sheetData>
    <row r="1" spans="1:26" ht="17.399999999999999" x14ac:dyDescent="0.25">
      <c r="A1" s="15" t="s">
        <v>0</v>
      </c>
      <c r="B1" s="15"/>
      <c r="C1" s="15"/>
      <c r="D1" s="15"/>
      <c r="E1" s="15"/>
      <c r="F1" s="15"/>
      <c r="G1" s="15"/>
      <c r="H1" s="1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6" x14ac:dyDescent="0.25">
      <c r="A3" s="16" t="s">
        <v>1</v>
      </c>
      <c r="B3" s="16"/>
      <c r="C3" s="16"/>
      <c r="D3" s="16"/>
      <c r="E3" s="16"/>
      <c r="F3" s="16"/>
      <c r="G3" s="16"/>
      <c r="H3" s="1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8" x14ac:dyDescent="0.25">
      <c r="A4" s="3" t="s">
        <v>2</v>
      </c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.6" x14ac:dyDescent="0.25">
      <c r="A5" s="3" t="s">
        <v>4</v>
      </c>
      <c r="B5" s="4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.6" x14ac:dyDescent="0.25">
      <c r="A6" s="3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6" x14ac:dyDescent="0.25">
      <c r="A7" s="3" t="s">
        <v>8</v>
      </c>
      <c r="B7" s="4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 x14ac:dyDescent="0.25">
      <c r="A8" s="3" t="s">
        <v>10</v>
      </c>
      <c r="B8" s="4" t="s">
        <v>11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6" x14ac:dyDescent="0.25">
      <c r="A9" s="3" t="s">
        <v>12</v>
      </c>
      <c r="B9" s="4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6" x14ac:dyDescent="0.25">
      <c r="A10" s="3" t="s">
        <v>14</v>
      </c>
      <c r="B10" s="4" t="s">
        <v>262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8" x14ac:dyDescent="0.25">
      <c r="A12" s="5" t="s">
        <v>15</v>
      </c>
      <c r="B12" s="2" t="s">
        <v>16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8" x14ac:dyDescent="0.25">
      <c r="A13" s="5" t="s">
        <v>17</v>
      </c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8" x14ac:dyDescent="0.25">
      <c r="A14" s="5" t="s">
        <v>19</v>
      </c>
      <c r="B14" s="2" t="s">
        <v>20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8" x14ac:dyDescent="0.25">
      <c r="A15" s="5" t="s">
        <v>21</v>
      </c>
      <c r="B15" s="2" t="s">
        <v>263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8" x14ac:dyDescent="0.25">
      <c r="A16" s="5" t="s">
        <v>22</v>
      </c>
      <c r="B16" s="2" t="s">
        <v>23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8" x14ac:dyDescent="0.25">
      <c r="A18" s="5" t="s">
        <v>24</v>
      </c>
      <c r="B18" s="6">
        <v>0.2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 x14ac:dyDescent="0.25">
      <c r="A19" s="5" t="s">
        <v>25</v>
      </c>
      <c r="B19" s="2" t="s">
        <v>26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8" x14ac:dyDescent="0.25">
      <c r="A20" s="5" t="s">
        <v>27</v>
      </c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 x14ac:dyDescent="0.25">
      <c r="A21" s="5" t="s">
        <v>28</v>
      </c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H1"/>
    <mergeCell ref="A3:H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"/>
  <sheetViews>
    <sheetView topLeftCell="A9" zoomScaleNormal="100" workbookViewId="0">
      <selection sqref="A1:H1"/>
    </sheetView>
  </sheetViews>
  <sheetFormatPr defaultColWidth="8.6640625" defaultRowHeight="13.2" x14ac:dyDescent="0.25"/>
  <cols>
    <col min="1" max="1" width="8" customWidth="1"/>
    <col min="2" max="2" width="34" customWidth="1"/>
    <col min="3" max="3" width="52" customWidth="1"/>
    <col min="4" max="4" width="28" customWidth="1"/>
    <col min="5" max="5" width="16" customWidth="1"/>
    <col min="6" max="6" width="14" customWidth="1"/>
    <col min="7" max="7" width="16" customWidth="1"/>
    <col min="8" max="8" width="45" customWidth="1"/>
  </cols>
  <sheetData>
    <row r="1" spans="1:26" ht="17.399999999999999" x14ac:dyDescent="0.25">
      <c r="A1" s="15" t="s">
        <v>29</v>
      </c>
      <c r="B1" s="15"/>
      <c r="C1" s="15"/>
      <c r="D1" s="15"/>
      <c r="E1" s="15"/>
      <c r="F1" s="15"/>
      <c r="G1" s="15"/>
      <c r="H1" s="1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6" x14ac:dyDescent="0.25">
      <c r="A3" s="8" t="s">
        <v>30</v>
      </c>
      <c r="B3" s="8" t="s">
        <v>31</v>
      </c>
      <c r="C3" s="8" t="s">
        <v>32</v>
      </c>
      <c r="D3" s="8" t="s">
        <v>33</v>
      </c>
      <c r="E3" s="8" t="s">
        <v>34</v>
      </c>
      <c r="F3" s="8" t="s">
        <v>35</v>
      </c>
      <c r="G3" s="8" t="s">
        <v>36</v>
      </c>
      <c r="H3" s="8" t="s">
        <v>37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1.4" x14ac:dyDescent="0.25">
      <c r="A4" s="4" t="s">
        <v>38</v>
      </c>
      <c r="B4" s="4" t="s">
        <v>39</v>
      </c>
      <c r="C4" s="4" t="s">
        <v>40</v>
      </c>
      <c r="D4" s="4" t="s">
        <v>41</v>
      </c>
      <c r="E4" s="9"/>
      <c r="F4" s="10">
        <f>E4*Instructions!$B$18</f>
        <v>0</v>
      </c>
      <c r="G4" s="10">
        <f t="shared" ref="G4:G18" si="0">E4+F4</f>
        <v>0</v>
      </c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1.4" x14ac:dyDescent="0.25">
      <c r="A5" s="4" t="s">
        <v>42</v>
      </c>
      <c r="B5" s="4" t="s">
        <v>43</v>
      </c>
      <c r="C5" s="4" t="s">
        <v>44</v>
      </c>
      <c r="D5" s="4" t="s">
        <v>45</v>
      </c>
      <c r="E5" s="9"/>
      <c r="F5" s="10">
        <f>E5*Instructions!$B$18</f>
        <v>0</v>
      </c>
      <c r="G5" s="10">
        <f t="shared" si="0"/>
        <v>0</v>
      </c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1.4" x14ac:dyDescent="0.25">
      <c r="A6" s="4" t="s">
        <v>46</v>
      </c>
      <c r="B6" s="4" t="s">
        <v>47</v>
      </c>
      <c r="C6" s="4" t="s">
        <v>48</v>
      </c>
      <c r="D6" s="4" t="s">
        <v>49</v>
      </c>
      <c r="E6" s="9"/>
      <c r="F6" s="10">
        <f>E6*Instructions!$B$18</f>
        <v>0</v>
      </c>
      <c r="G6" s="10">
        <f t="shared" si="0"/>
        <v>0</v>
      </c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1.4" x14ac:dyDescent="0.25">
      <c r="A7" s="4" t="s">
        <v>50</v>
      </c>
      <c r="B7" s="4" t="s">
        <v>51</v>
      </c>
      <c r="C7" s="4" t="s">
        <v>52</v>
      </c>
      <c r="D7" s="4" t="s">
        <v>53</v>
      </c>
      <c r="E7" s="9"/>
      <c r="F7" s="10">
        <f>E7*Instructions!$B$18</f>
        <v>0</v>
      </c>
      <c r="G7" s="10">
        <f t="shared" si="0"/>
        <v>0</v>
      </c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 x14ac:dyDescent="0.25">
      <c r="A8" s="4" t="s">
        <v>54</v>
      </c>
      <c r="B8" s="4" t="s">
        <v>55</v>
      </c>
      <c r="C8" s="4" t="s">
        <v>56</v>
      </c>
      <c r="D8" s="4" t="s">
        <v>57</v>
      </c>
      <c r="E8" s="9"/>
      <c r="F8" s="10">
        <f>E8*Instructions!$B$18</f>
        <v>0</v>
      </c>
      <c r="G8" s="10">
        <f t="shared" si="0"/>
        <v>0</v>
      </c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55.2" x14ac:dyDescent="0.25">
      <c r="A9" s="4" t="s">
        <v>58</v>
      </c>
      <c r="B9" s="4" t="s">
        <v>59</v>
      </c>
      <c r="C9" s="4" t="s">
        <v>60</v>
      </c>
      <c r="D9" s="4" t="s">
        <v>61</v>
      </c>
      <c r="E9" s="9"/>
      <c r="F9" s="10">
        <f>E9*Instructions!$B$18</f>
        <v>0</v>
      </c>
      <c r="G9" s="10">
        <f t="shared" si="0"/>
        <v>0</v>
      </c>
      <c r="H9" s="11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1.4" x14ac:dyDescent="0.25">
      <c r="A10" s="4" t="s">
        <v>62</v>
      </c>
      <c r="B10" s="4" t="s">
        <v>63</v>
      </c>
      <c r="C10" s="4" t="s">
        <v>64</v>
      </c>
      <c r="D10" s="4" t="s">
        <v>65</v>
      </c>
      <c r="E10" s="9"/>
      <c r="F10" s="10">
        <f>E10*Instructions!$B$18</f>
        <v>0</v>
      </c>
      <c r="G10" s="10">
        <f t="shared" si="0"/>
        <v>0</v>
      </c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1.4" x14ac:dyDescent="0.25">
      <c r="A11" s="4" t="s">
        <v>66</v>
      </c>
      <c r="B11" s="4" t="s">
        <v>67</v>
      </c>
      <c r="C11" s="4" t="s">
        <v>68</v>
      </c>
      <c r="D11" s="4" t="s">
        <v>69</v>
      </c>
      <c r="E11" s="9"/>
      <c r="F11" s="10">
        <f>E11*Instructions!$B$18</f>
        <v>0</v>
      </c>
      <c r="G11" s="10">
        <f t="shared" si="0"/>
        <v>0</v>
      </c>
      <c r="H11" s="1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1.4" x14ac:dyDescent="0.25">
      <c r="A12" s="4" t="s">
        <v>70</v>
      </c>
      <c r="B12" s="4" t="s">
        <v>71</v>
      </c>
      <c r="C12" s="4" t="s">
        <v>72</v>
      </c>
      <c r="D12" s="4" t="s">
        <v>73</v>
      </c>
      <c r="E12" s="9"/>
      <c r="F12" s="10">
        <f>E12*Instructions!$B$18</f>
        <v>0</v>
      </c>
      <c r="G12" s="10">
        <f t="shared" si="0"/>
        <v>0</v>
      </c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1.4" x14ac:dyDescent="0.25">
      <c r="A13" s="4" t="s">
        <v>74</v>
      </c>
      <c r="B13" s="4" t="s">
        <v>75</v>
      </c>
      <c r="C13" s="4" t="s">
        <v>76</v>
      </c>
      <c r="D13" s="4" t="s">
        <v>77</v>
      </c>
      <c r="E13" s="9"/>
      <c r="F13" s="10">
        <f>E13*Instructions!$B$18</f>
        <v>0</v>
      </c>
      <c r="G13" s="10">
        <f t="shared" si="0"/>
        <v>0</v>
      </c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1.4" x14ac:dyDescent="0.25">
      <c r="A14" s="4" t="s">
        <v>78</v>
      </c>
      <c r="B14" s="4" t="s">
        <v>79</v>
      </c>
      <c r="C14" s="4" t="s">
        <v>80</v>
      </c>
      <c r="D14" s="4" t="s">
        <v>81</v>
      </c>
      <c r="E14" s="9"/>
      <c r="F14" s="10">
        <f>E14*Instructions!$B$18</f>
        <v>0</v>
      </c>
      <c r="G14" s="10">
        <f t="shared" si="0"/>
        <v>0</v>
      </c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1.4" x14ac:dyDescent="0.25">
      <c r="A15" s="4" t="s">
        <v>82</v>
      </c>
      <c r="B15" s="4" t="s">
        <v>83</v>
      </c>
      <c r="C15" s="4" t="s">
        <v>84</v>
      </c>
      <c r="D15" s="4" t="s">
        <v>85</v>
      </c>
      <c r="E15" s="9"/>
      <c r="F15" s="10">
        <f>E15*Instructions!$B$18</f>
        <v>0</v>
      </c>
      <c r="G15" s="10">
        <f t="shared" si="0"/>
        <v>0</v>
      </c>
      <c r="H15" s="1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1.4" x14ac:dyDescent="0.25">
      <c r="A16" s="4" t="s">
        <v>86</v>
      </c>
      <c r="B16" s="4" t="s">
        <v>87</v>
      </c>
      <c r="C16" s="4" t="s">
        <v>88</v>
      </c>
      <c r="D16" s="4" t="s">
        <v>89</v>
      </c>
      <c r="E16" s="9"/>
      <c r="F16" s="10">
        <f>E16*Instructions!$B$18</f>
        <v>0</v>
      </c>
      <c r="G16" s="10">
        <f t="shared" si="0"/>
        <v>0</v>
      </c>
      <c r="H16" s="1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6" x14ac:dyDescent="0.25">
      <c r="A17" s="4" t="s">
        <v>90</v>
      </c>
      <c r="B17" s="4" t="s">
        <v>91</v>
      </c>
      <c r="C17" s="4" t="s">
        <v>92</v>
      </c>
      <c r="D17" s="4" t="s">
        <v>93</v>
      </c>
      <c r="E17" s="9"/>
      <c r="F17" s="10">
        <f>E17*Instructions!$B$18</f>
        <v>0</v>
      </c>
      <c r="G17" s="10">
        <f t="shared" si="0"/>
        <v>0</v>
      </c>
      <c r="H17" s="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1.4" x14ac:dyDescent="0.25">
      <c r="A18" s="4" t="s">
        <v>94</v>
      </c>
      <c r="B18" s="4" t="s">
        <v>95</v>
      </c>
      <c r="C18" s="4" t="s">
        <v>96</v>
      </c>
      <c r="D18" s="4" t="s">
        <v>85</v>
      </c>
      <c r="E18" s="9"/>
      <c r="F18" s="10">
        <f>E18*Instructions!$B$18</f>
        <v>0</v>
      </c>
      <c r="G18" s="10">
        <f t="shared" si="0"/>
        <v>0</v>
      </c>
      <c r="H18" s="1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 x14ac:dyDescent="0.25">
      <c r="A19" s="4"/>
      <c r="B19" s="4"/>
      <c r="C19" s="4"/>
      <c r="D19" s="4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7" t="s">
        <v>97</v>
      </c>
      <c r="B20" s="17"/>
      <c r="C20" s="17"/>
      <c r="D20" s="17"/>
      <c r="E20" s="1">
        <f>SUM(E4:E18)</f>
        <v>0</v>
      </c>
      <c r="F20" s="1">
        <f>SUM(F4:F18)</f>
        <v>0</v>
      </c>
      <c r="G20" s="1">
        <f>SUM(G4:G18)</f>
        <v>0</v>
      </c>
      <c r="H20" s="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 x14ac:dyDescent="0.25">
      <c r="A21" s="4"/>
      <c r="B21" s="4"/>
      <c r="C21" s="4"/>
      <c r="D21" s="4"/>
      <c r="E21" s="4"/>
      <c r="F21" s="4"/>
      <c r="G21" s="4"/>
      <c r="H21" s="4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8" t="s">
        <v>98</v>
      </c>
      <c r="B22" s="18"/>
      <c r="C22" s="18"/>
      <c r="D22" s="18"/>
      <c r="E22" s="12">
        <f>E20-50000</f>
        <v>-50000</v>
      </c>
      <c r="F22" s="18" t="str">
        <f>IF(E22&lt;=0,"Within budget","Above budget")</f>
        <v>Within budget</v>
      </c>
      <c r="G22" s="18"/>
      <c r="H22" s="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4">
    <mergeCell ref="A1:H1"/>
    <mergeCell ref="A20:D20"/>
    <mergeCell ref="A22:D22"/>
    <mergeCell ref="F22:G22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0"/>
  <sheetViews>
    <sheetView tabSelected="1" zoomScaleNormal="100" workbookViewId="0">
      <selection sqref="A1:H1"/>
    </sheetView>
  </sheetViews>
  <sheetFormatPr defaultColWidth="8.6640625" defaultRowHeight="13.2" x14ac:dyDescent="0.25"/>
  <cols>
    <col min="1" max="1" width="8" customWidth="1"/>
    <col min="2" max="2" width="34" customWidth="1"/>
    <col min="3" max="3" width="52" customWidth="1"/>
    <col min="4" max="4" width="28" customWidth="1"/>
    <col min="5" max="5" width="16" customWidth="1"/>
    <col min="6" max="6" width="14" customWidth="1"/>
    <col min="7" max="7" width="16" customWidth="1"/>
    <col min="8" max="8" width="45" customWidth="1"/>
  </cols>
  <sheetData>
    <row r="1" spans="1:8" ht="17.25" customHeight="1" x14ac:dyDescent="0.25">
      <c r="A1" s="15" t="s">
        <v>99</v>
      </c>
      <c r="B1" s="15"/>
      <c r="C1" s="15"/>
      <c r="D1" s="15"/>
      <c r="E1" s="15"/>
      <c r="F1" s="15"/>
      <c r="G1" s="15"/>
      <c r="H1" s="15"/>
    </row>
    <row r="3" spans="1:8" ht="21" customHeight="1" x14ac:dyDescent="0.25">
      <c r="A3" s="17" t="s">
        <v>100</v>
      </c>
      <c r="B3" s="17"/>
      <c r="C3" s="17"/>
      <c r="D3" s="17"/>
      <c r="E3" s="17"/>
      <c r="F3" s="17"/>
      <c r="G3" s="17"/>
      <c r="H3" s="17"/>
    </row>
    <row r="4" spans="1:8" ht="26.25" customHeight="1" x14ac:dyDescent="0.25">
      <c r="A4" s="8" t="s">
        <v>30</v>
      </c>
      <c r="B4" s="8" t="s">
        <v>101</v>
      </c>
      <c r="C4" s="8" t="s">
        <v>102</v>
      </c>
      <c r="D4" s="8" t="s">
        <v>103</v>
      </c>
      <c r="E4" s="8" t="s">
        <v>34</v>
      </c>
      <c r="F4" s="8" t="s">
        <v>35</v>
      </c>
      <c r="G4" s="8" t="s">
        <v>36</v>
      </c>
      <c r="H4" s="8" t="s">
        <v>104</v>
      </c>
    </row>
    <row r="5" spans="1:8" ht="26.25" customHeight="1" x14ac:dyDescent="0.25">
      <c r="A5" s="4" t="s">
        <v>105</v>
      </c>
      <c r="B5" s="4" t="s">
        <v>106</v>
      </c>
      <c r="C5" s="4" t="s">
        <v>107</v>
      </c>
      <c r="D5" s="4" t="s">
        <v>108</v>
      </c>
      <c r="E5" s="9"/>
      <c r="F5" s="10">
        <f>E5*Instructions!$B$18</f>
        <v>0</v>
      </c>
      <c r="G5" s="10">
        <f t="shared" ref="G5:G15" si="0">E5+F5</f>
        <v>0</v>
      </c>
      <c r="H5" s="11"/>
    </row>
    <row r="6" spans="1:8" ht="26.25" customHeight="1" x14ac:dyDescent="0.25">
      <c r="A6" s="4" t="s">
        <v>109</v>
      </c>
      <c r="B6" s="4" t="s">
        <v>110</v>
      </c>
      <c r="C6" s="4" t="s">
        <v>111</v>
      </c>
      <c r="D6" s="4" t="s">
        <v>112</v>
      </c>
      <c r="E6" s="9"/>
      <c r="F6" s="10">
        <f>E6*Instructions!$B$18</f>
        <v>0</v>
      </c>
      <c r="G6" s="10">
        <f t="shared" si="0"/>
        <v>0</v>
      </c>
      <c r="H6" s="11"/>
    </row>
    <row r="7" spans="1:8" ht="26.25" customHeight="1" x14ac:dyDescent="0.25">
      <c r="A7" s="4" t="s">
        <v>113</v>
      </c>
      <c r="B7" s="4" t="s">
        <v>114</v>
      </c>
      <c r="C7" s="4" t="s">
        <v>115</v>
      </c>
      <c r="D7" s="4" t="s">
        <v>116</v>
      </c>
      <c r="E7" s="9"/>
      <c r="F7" s="10">
        <f>E7*Instructions!$B$18</f>
        <v>0</v>
      </c>
      <c r="G7" s="10">
        <f t="shared" si="0"/>
        <v>0</v>
      </c>
      <c r="H7" s="11"/>
    </row>
    <row r="8" spans="1:8" ht="26.25" customHeight="1" x14ac:dyDescent="0.25">
      <c r="A8" s="4" t="s">
        <v>117</v>
      </c>
      <c r="B8" s="4" t="s">
        <v>118</v>
      </c>
      <c r="C8" s="4" t="s">
        <v>119</v>
      </c>
      <c r="D8" s="4" t="s">
        <v>112</v>
      </c>
      <c r="E8" s="9"/>
      <c r="F8" s="10">
        <f>E8*Instructions!$B$18</f>
        <v>0</v>
      </c>
      <c r="G8" s="10">
        <f t="shared" si="0"/>
        <v>0</v>
      </c>
      <c r="H8" s="11"/>
    </row>
    <row r="9" spans="1:8" ht="26.25" customHeight="1" x14ac:dyDescent="0.25">
      <c r="A9" s="4" t="s">
        <v>120</v>
      </c>
      <c r="B9" s="4" t="s">
        <v>121</v>
      </c>
      <c r="C9" s="4" t="s">
        <v>122</v>
      </c>
      <c r="D9" s="4" t="s">
        <v>112</v>
      </c>
      <c r="E9" s="9"/>
      <c r="F9" s="10">
        <f>E9*Instructions!$B$18</f>
        <v>0</v>
      </c>
      <c r="G9" s="10">
        <f t="shared" si="0"/>
        <v>0</v>
      </c>
      <c r="H9" s="11"/>
    </row>
    <row r="10" spans="1:8" ht="26.25" customHeight="1" x14ac:dyDescent="0.25">
      <c r="A10" s="4" t="s">
        <v>123</v>
      </c>
      <c r="B10" s="4" t="s">
        <v>124</v>
      </c>
      <c r="C10" s="4" t="s">
        <v>125</v>
      </c>
      <c r="D10" s="4" t="s">
        <v>112</v>
      </c>
      <c r="E10" s="9"/>
      <c r="F10" s="10">
        <f>E10*Instructions!$B$18</f>
        <v>0</v>
      </c>
      <c r="G10" s="10">
        <f t="shared" si="0"/>
        <v>0</v>
      </c>
      <c r="H10" s="11"/>
    </row>
    <row r="11" spans="1:8" ht="26.25" customHeight="1" x14ac:dyDescent="0.25">
      <c r="A11" s="4" t="s">
        <v>126</v>
      </c>
      <c r="B11" s="4" t="s">
        <v>127</v>
      </c>
      <c r="C11" s="4" t="s">
        <v>128</v>
      </c>
      <c r="D11" s="4" t="s">
        <v>129</v>
      </c>
      <c r="E11" s="9"/>
      <c r="F11" s="10">
        <f>E11*Instructions!$B$18</f>
        <v>0</v>
      </c>
      <c r="G11" s="10">
        <f t="shared" si="0"/>
        <v>0</v>
      </c>
      <c r="H11" s="11"/>
    </row>
    <row r="12" spans="1:8" ht="26.25" customHeight="1" x14ac:dyDescent="0.25">
      <c r="A12" s="4" t="s">
        <v>130</v>
      </c>
      <c r="B12" s="4" t="s">
        <v>131</v>
      </c>
      <c r="C12" s="4" t="s">
        <v>132</v>
      </c>
      <c r="D12" s="4" t="s">
        <v>112</v>
      </c>
      <c r="E12" s="9"/>
      <c r="F12" s="10">
        <f>E12*Instructions!$B$18</f>
        <v>0</v>
      </c>
      <c r="G12" s="10">
        <f t="shared" si="0"/>
        <v>0</v>
      </c>
      <c r="H12" s="11"/>
    </row>
    <row r="13" spans="1:8" ht="26.25" customHeight="1" x14ac:dyDescent="0.25">
      <c r="A13" s="4" t="s">
        <v>133</v>
      </c>
      <c r="B13" s="4" t="s">
        <v>134</v>
      </c>
      <c r="C13" s="4" t="s">
        <v>135</v>
      </c>
      <c r="D13" s="4" t="s">
        <v>136</v>
      </c>
      <c r="E13" s="9"/>
      <c r="F13" s="10">
        <f>E13*Instructions!$B$18</f>
        <v>0</v>
      </c>
      <c r="G13" s="10">
        <f t="shared" si="0"/>
        <v>0</v>
      </c>
      <c r="H13" s="11"/>
    </row>
    <row r="14" spans="1:8" ht="26.25" customHeight="1" x14ac:dyDescent="0.25">
      <c r="A14" s="4" t="s">
        <v>137</v>
      </c>
      <c r="B14" s="4" t="s">
        <v>138</v>
      </c>
      <c r="C14" s="4" t="s">
        <v>139</v>
      </c>
      <c r="D14" s="4" t="s">
        <v>140</v>
      </c>
      <c r="E14" s="9"/>
      <c r="F14" s="10">
        <f>E14*Instructions!$B$18</f>
        <v>0</v>
      </c>
      <c r="G14" s="10">
        <f t="shared" si="0"/>
        <v>0</v>
      </c>
      <c r="H14" s="11"/>
    </row>
    <row r="15" spans="1:8" ht="26.25" customHeight="1" x14ac:dyDescent="0.25">
      <c r="A15" s="4" t="s">
        <v>141</v>
      </c>
      <c r="B15" s="4" t="s">
        <v>142</v>
      </c>
      <c r="C15" s="4" t="s">
        <v>143</v>
      </c>
      <c r="D15" s="4" t="s">
        <v>144</v>
      </c>
      <c r="E15" s="9"/>
      <c r="F15" s="10">
        <f>E15*Instructions!$B$18</f>
        <v>0</v>
      </c>
      <c r="G15" s="10">
        <f t="shared" si="0"/>
        <v>0</v>
      </c>
      <c r="H15" s="11"/>
    </row>
    <row r="16" spans="1:8" ht="21" customHeight="1" x14ac:dyDescent="0.25">
      <c r="A16" s="17" t="s">
        <v>145</v>
      </c>
      <c r="B16" s="17"/>
      <c r="C16" s="17"/>
      <c r="D16" s="17"/>
      <c r="E16" s="1">
        <f>SUM(E5:E15)</f>
        <v>0</v>
      </c>
      <c r="F16" s="1">
        <f>SUM(F5:F15)</f>
        <v>0</v>
      </c>
      <c r="G16" s="1">
        <f>SUM(G5:G15)</f>
        <v>0</v>
      </c>
      <c r="H16" s="4"/>
    </row>
    <row r="18" spans="1:8" ht="30" customHeight="1" x14ac:dyDescent="0.25">
      <c r="A18" s="19" t="s">
        <v>146</v>
      </c>
      <c r="B18" s="19"/>
      <c r="C18" s="19"/>
      <c r="D18" s="19"/>
      <c r="E18" s="19"/>
      <c r="F18" s="19"/>
      <c r="G18" s="19"/>
      <c r="H18" s="19"/>
    </row>
    <row r="20" spans="1:8" ht="21" customHeight="1" x14ac:dyDescent="0.25">
      <c r="A20" s="17" t="s">
        <v>147</v>
      </c>
      <c r="B20" s="17"/>
      <c r="C20" s="17"/>
      <c r="D20" s="17"/>
      <c r="E20" s="17"/>
      <c r="F20" s="17"/>
      <c r="G20" s="17"/>
      <c r="H20" s="17"/>
    </row>
    <row r="21" spans="1:8" ht="26.25" customHeight="1" x14ac:dyDescent="0.25">
      <c r="A21" s="8" t="s">
        <v>30</v>
      </c>
      <c r="B21" s="8" t="s">
        <v>148</v>
      </c>
      <c r="C21" s="8" t="s">
        <v>32</v>
      </c>
      <c r="D21" s="8" t="s">
        <v>33</v>
      </c>
      <c r="E21" s="8" t="s">
        <v>34</v>
      </c>
      <c r="F21" s="8" t="s">
        <v>35</v>
      </c>
      <c r="G21" s="8" t="s">
        <v>36</v>
      </c>
      <c r="H21" s="8" t="s">
        <v>37</v>
      </c>
    </row>
    <row r="22" spans="1:8" ht="39" customHeight="1" x14ac:dyDescent="0.25">
      <c r="A22" s="4" t="s">
        <v>149</v>
      </c>
      <c r="B22" s="4" t="s">
        <v>39</v>
      </c>
      <c r="C22" s="4" t="s">
        <v>40</v>
      </c>
      <c r="D22" s="4" t="s">
        <v>41</v>
      </c>
      <c r="E22" s="9"/>
      <c r="F22" s="10">
        <f>E22*Instructions!$B$18</f>
        <v>0</v>
      </c>
      <c r="G22" s="10">
        <f t="shared" ref="G22:G37" si="1">E22+F22</f>
        <v>0</v>
      </c>
      <c r="H22" s="11"/>
    </row>
    <row r="23" spans="1:8" ht="39" customHeight="1" x14ac:dyDescent="0.25">
      <c r="A23" s="4" t="s">
        <v>150</v>
      </c>
      <c r="B23" s="4" t="s">
        <v>43</v>
      </c>
      <c r="C23" s="4" t="s">
        <v>44</v>
      </c>
      <c r="D23" s="4" t="s">
        <v>45</v>
      </c>
      <c r="E23" s="9"/>
      <c r="F23" s="10">
        <f>E23*Instructions!$B$18</f>
        <v>0</v>
      </c>
      <c r="G23" s="10">
        <f t="shared" si="1"/>
        <v>0</v>
      </c>
      <c r="H23" s="11"/>
    </row>
    <row r="24" spans="1:8" ht="39" customHeight="1" x14ac:dyDescent="0.25">
      <c r="A24" s="4" t="s">
        <v>151</v>
      </c>
      <c r="B24" s="4" t="s">
        <v>47</v>
      </c>
      <c r="C24" s="4" t="s">
        <v>48</v>
      </c>
      <c r="D24" s="4" t="s">
        <v>49</v>
      </c>
      <c r="E24" s="9"/>
      <c r="F24" s="10">
        <f>E24*Instructions!$B$18</f>
        <v>0</v>
      </c>
      <c r="G24" s="10">
        <f t="shared" si="1"/>
        <v>0</v>
      </c>
      <c r="H24" s="11"/>
    </row>
    <row r="25" spans="1:8" ht="39" customHeight="1" x14ac:dyDescent="0.25">
      <c r="A25" s="4" t="s">
        <v>152</v>
      </c>
      <c r="B25" s="4" t="s">
        <v>51</v>
      </c>
      <c r="C25" s="4" t="s">
        <v>52</v>
      </c>
      <c r="D25" s="4" t="s">
        <v>53</v>
      </c>
      <c r="E25" s="9"/>
      <c r="F25" s="10">
        <f>E25*Instructions!$B$18</f>
        <v>0</v>
      </c>
      <c r="G25" s="10">
        <f t="shared" si="1"/>
        <v>0</v>
      </c>
      <c r="H25" s="11"/>
    </row>
    <row r="26" spans="1:8" ht="39" customHeight="1" x14ac:dyDescent="0.25">
      <c r="A26" s="4" t="s">
        <v>153</v>
      </c>
      <c r="B26" s="4" t="s">
        <v>55</v>
      </c>
      <c r="C26" s="4" t="s">
        <v>56</v>
      </c>
      <c r="D26" s="4" t="s">
        <v>57</v>
      </c>
      <c r="E26" s="9"/>
      <c r="F26" s="10">
        <f>E26*Instructions!$B$18</f>
        <v>0</v>
      </c>
      <c r="G26" s="10">
        <f t="shared" si="1"/>
        <v>0</v>
      </c>
      <c r="H26" s="11"/>
    </row>
    <row r="27" spans="1:8" ht="39" customHeight="1" x14ac:dyDescent="0.25">
      <c r="A27" s="4" t="s">
        <v>154</v>
      </c>
      <c r="B27" s="4" t="s">
        <v>59</v>
      </c>
      <c r="C27" s="4" t="s">
        <v>60</v>
      </c>
      <c r="D27" s="4" t="s">
        <v>61</v>
      </c>
      <c r="E27" s="9"/>
      <c r="F27" s="10">
        <f>E27*Instructions!$B$18</f>
        <v>0</v>
      </c>
      <c r="G27" s="10">
        <f t="shared" si="1"/>
        <v>0</v>
      </c>
      <c r="H27" s="11"/>
    </row>
    <row r="28" spans="1:8" ht="39" customHeight="1" x14ac:dyDescent="0.25">
      <c r="A28" s="4" t="s">
        <v>155</v>
      </c>
      <c r="B28" s="4" t="s">
        <v>63</v>
      </c>
      <c r="C28" s="4" t="s">
        <v>64</v>
      </c>
      <c r="D28" s="4" t="s">
        <v>65</v>
      </c>
      <c r="E28" s="9"/>
      <c r="F28" s="10">
        <f>E28*Instructions!$B$18</f>
        <v>0</v>
      </c>
      <c r="G28" s="10">
        <f t="shared" si="1"/>
        <v>0</v>
      </c>
      <c r="H28" s="11"/>
    </row>
    <row r="29" spans="1:8" ht="39" customHeight="1" x14ac:dyDescent="0.25">
      <c r="A29" s="4" t="s">
        <v>156</v>
      </c>
      <c r="B29" s="4" t="s">
        <v>67</v>
      </c>
      <c r="C29" s="4" t="s">
        <v>68</v>
      </c>
      <c r="D29" s="4" t="s">
        <v>69</v>
      </c>
      <c r="E29" s="9"/>
      <c r="F29" s="10">
        <f>E29*Instructions!$B$18</f>
        <v>0</v>
      </c>
      <c r="G29" s="10">
        <f t="shared" si="1"/>
        <v>0</v>
      </c>
      <c r="H29" s="11"/>
    </row>
    <row r="30" spans="1:8" ht="39" customHeight="1" x14ac:dyDescent="0.25">
      <c r="A30" s="4" t="s">
        <v>157</v>
      </c>
      <c r="B30" s="4" t="s">
        <v>71</v>
      </c>
      <c r="C30" s="4" t="s">
        <v>72</v>
      </c>
      <c r="D30" s="4" t="s">
        <v>73</v>
      </c>
      <c r="E30" s="9"/>
      <c r="F30" s="10">
        <f>E30*Instructions!$B$18</f>
        <v>0</v>
      </c>
      <c r="G30" s="10">
        <f t="shared" si="1"/>
        <v>0</v>
      </c>
      <c r="H30" s="11"/>
    </row>
    <row r="31" spans="1:8" ht="39" customHeight="1" x14ac:dyDescent="0.25">
      <c r="A31" s="4" t="s">
        <v>158</v>
      </c>
      <c r="B31" s="4" t="s">
        <v>75</v>
      </c>
      <c r="C31" s="4" t="s">
        <v>76</v>
      </c>
      <c r="D31" s="4" t="s">
        <v>77</v>
      </c>
      <c r="E31" s="9"/>
      <c r="F31" s="10">
        <f>E31*Instructions!$B$18</f>
        <v>0</v>
      </c>
      <c r="G31" s="10">
        <f t="shared" si="1"/>
        <v>0</v>
      </c>
      <c r="H31" s="11"/>
    </row>
    <row r="32" spans="1:8" ht="39" customHeight="1" x14ac:dyDescent="0.25">
      <c r="A32" s="4" t="s">
        <v>159</v>
      </c>
      <c r="B32" s="4" t="s">
        <v>79</v>
      </c>
      <c r="C32" s="4" t="s">
        <v>80</v>
      </c>
      <c r="D32" s="4" t="s">
        <v>81</v>
      </c>
      <c r="E32" s="9"/>
      <c r="F32" s="10">
        <f>E32*Instructions!$B$18</f>
        <v>0</v>
      </c>
      <c r="G32" s="10">
        <f t="shared" si="1"/>
        <v>0</v>
      </c>
      <c r="H32" s="11"/>
    </row>
    <row r="33" spans="1:8" ht="39" customHeight="1" x14ac:dyDescent="0.25">
      <c r="A33" s="4" t="s">
        <v>160</v>
      </c>
      <c r="B33" s="4" t="s">
        <v>83</v>
      </c>
      <c r="C33" s="4" t="s">
        <v>84</v>
      </c>
      <c r="D33" s="4" t="s">
        <v>85</v>
      </c>
      <c r="E33" s="9"/>
      <c r="F33" s="10">
        <f>E33*Instructions!$B$18</f>
        <v>0</v>
      </c>
      <c r="G33" s="10">
        <f t="shared" si="1"/>
        <v>0</v>
      </c>
      <c r="H33" s="11"/>
    </row>
    <row r="34" spans="1:8" ht="39" customHeight="1" x14ac:dyDescent="0.25">
      <c r="A34" s="4" t="s">
        <v>161</v>
      </c>
      <c r="B34" s="4" t="s">
        <v>87</v>
      </c>
      <c r="C34" s="4" t="s">
        <v>88</v>
      </c>
      <c r="D34" s="4" t="s">
        <v>89</v>
      </c>
      <c r="E34" s="9"/>
      <c r="F34" s="10">
        <f>E34*Instructions!$B$18</f>
        <v>0</v>
      </c>
      <c r="G34" s="10">
        <f t="shared" si="1"/>
        <v>0</v>
      </c>
      <c r="H34" s="11"/>
    </row>
    <row r="35" spans="1:8" ht="39" customHeight="1" x14ac:dyDescent="0.25">
      <c r="A35" s="4" t="s">
        <v>162</v>
      </c>
      <c r="B35" s="4" t="s">
        <v>91</v>
      </c>
      <c r="C35" s="4" t="s">
        <v>92</v>
      </c>
      <c r="D35" s="4" t="s">
        <v>93</v>
      </c>
      <c r="E35" s="9"/>
      <c r="F35" s="10">
        <f>E35*Instructions!$B$18</f>
        <v>0</v>
      </c>
      <c r="G35" s="10">
        <f t="shared" si="1"/>
        <v>0</v>
      </c>
      <c r="H35" s="11"/>
    </row>
    <row r="36" spans="1:8" ht="39" customHeight="1" x14ac:dyDescent="0.25">
      <c r="A36" s="4" t="s">
        <v>163</v>
      </c>
      <c r="B36" s="4" t="s">
        <v>95</v>
      </c>
      <c r="C36" s="4" t="s">
        <v>96</v>
      </c>
      <c r="D36" s="4" t="s">
        <v>85</v>
      </c>
      <c r="E36" s="9"/>
      <c r="F36" s="10">
        <f>E36*Instructions!$B$18</f>
        <v>0</v>
      </c>
      <c r="G36" s="10">
        <f t="shared" si="1"/>
        <v>0</v>
      </c>
      <c r="H36" s="11"/>
    </row>
    <row r="37" spans="1:8" ht="39" customHeight="1" x14ac:dyDescent="0.25">
      <c r="A37" s="4" t="s">
        <v>164</v>
      </c>
      <c r="B37" s="4" t="s">
        <v>165</v>
      </c>
      <c r="C37" s="4" t="s">
        <v>166</v>
      </c>
      <c r="D37" s="4" t="s">
        <v>167</v>
      </c>
      <c r="E37" s="9"/>
      <c r="F37" s="10">
        <f>E37*Instructions!$B$18</f>
        <v>0</v>
      </c>
      <c r="G37" s="10">
        <f t="shared" si="1"/>
        <v>0</v>
      </c>
      <c r="H37" s="11"/>
    </row>
    <row r="38" spans="1:8" ht="21" customHeight="1" x14ac:dyDescent="0.25">
      <c r="A38" s="17" t="s">
        <v>168</v>
      </c>
      <c r="B38" s="17"/>
      <c r="C38" s="17"/>
      <c r="D38" s="17"/>
      <c r="E38" s="1">
        <f>SUM(E22:E37)</f>
        <v>0</v>
      </c>
      <c r="F38" s="1">
        <f>SUM(F22:F37)</f>
        <v>0</v>
      </c>
      <c r="G38" s="1">
        <f>SUM(G22:G37)</f>
        <v>0</v>
      </c>
      <c r="H38" s="4"/>
    </row>
    <row r="40" spans="1:8" ht="21" customHeight="1" x14ac:dyDescent="0.25">
      <c r="A40" s="17" t="s">
        <v>169</v>
      </c>
      <c r="B40" s="17"/>
      <c r="C40" s="17"/>
      <c r="D40" s="17"/>
      <c r="E40" s="1">
        <f>E16+E38</f>
        <v>0</v>
      </c>
      <c r="F40" s="1">
        <f>F16+F38</f>
        <v>0</v>
      </c>
      <c r="G40" s="1">
        <f>G16+G38</f>
        <v>0</v>
      </c>
      <c r="H40" s="4"/>
    </row>
  </sheetData>
  <mergeCells count="7">
    <mergeCell ref="A38:D38"/>
    <mergeCell ref="A40:D40"/>
    <mergeCell ref="A1:H1"/>
    <mergeCell ref="A3:H3"/>
    <mergeCell ref="A16:D16"/>
    <mergeCell ref="A18:H18"/>
    <mergeCell ref="A20:H20"/>
  </mergeCells>
  <pageMargins left="0.75" right="0.75" top="1" bottom="1" header="0.511811023622047" footer="0.511811023622047"/>
  <pageSetup fitToHeight="0" orientation="landscape" horizontalDpi="300" verticalDpi="300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"/>
  <sheetViews>
    <sheetView zoomScaleNormal="100" workbookViewId="0">
      <selection sqref="A1:I1"/>
    </sheetView>
  </sheetViews>
  <sheetFormatPr defaultColWidth="8.6640625" defaultRowHeight="13.2" x14ac:dyDescent="0.25"/>
  <cols>
    <col min="1" max="1" width="8" customWidth="1"/>
    <col min="2" max="2" width="28" customWidth="1"/>
    <col min="3" max="4" width="22" customWidth="1"/>
    <col min="5" max="5" width="52" customWidth="1"/>
    <col min="6" max="6" width="18" customWidth="1"/>
    <col min="7" max="7" width="16" customWidth="1"/>
    <col min="8" max="8" width="18" customWidth="1"/>
    <col min="9" max="9" width="40" customWidth="1"/>
  </cols>
  <sheetData>
    <row r="1" spans="1:26" ht="17.399999999999999" x14ac:dyDescent="0.25">
      <c r="A1" s="15" t="s">
        <v>170</v>
      </c>
      <c r="B1" s="15"/>
      <c r="C1" s="15"/>
      <c r="D1" s="15"/>
      <c r="E1" s="15"/>
      <c r="F1" s="15"/>
      <c r="G1" s="15"/>
      <c r="H1" s="15"/>
      <c r="I1" s="1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6" x14ac:dyDescent="0.25">
      <c r="A3" s="8" t="s">
        <v>30</v>
      </c>
      <c r="B3" s="8" t="s">
        <v>171</v>
      </c>
      <c r="C3" s="8" t="s">
        <v>172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.6" x14ac:dyDescent="0.25">
      <c r="A4" s="4" t="s">
        <v>179</v>
      </c>
      <c r="B4" s="4" t="s">
        <v>180</v>
      </c>
      <c r="C4" s="11"/>
      <c r="D4" s="11"/>
      <c r="E4" s="4" t="s">
        <v>181</v>
      </c>
      <c r="F4" s="9"/>
      <c r="G4" s="9"/>
      <c r="H4" s="10">
        <f t="shared" ref="H4:H14" si="0">F4*G4</f>
        <v>0</v>
      </c>
      <c r="I4" s="1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.6" x14ac:dyDescent="0.25">
      <c r="A5" s="4" t="s">
        <v>182</v>
      </c>
      <c r="B5" s="4" t="s">
        <v>183</v>
      </c>
      <c r="C5" s="11"/>
      <c r="D5" s="11"/>
      <c r="E5" s="4" t="s">
        <v>184</v>
      </c>
      <c r="F5" s="9"/>
      <c r="G5" s="9"/>
      <c r="H5" s="10">
        <f t="shared" si="0"/>
        <v>0</v>
      </c>
      <c r="I5" s="1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1.4" x14ac:dyDescent="0.25">
      <c r="A6" s="4" t="s">
        <v>185</v>
      </c>
      <c r="B6" s="4" t="s">
        <v>186</v>
      </c>
      <c r="C6" s="11"/>
      <c r="D6" s="11"/>
      <c r="E6" s="4" t="s">
        <v>187</v>
      </c>
      <c r="F6" s="9"/>
      <c r="G6" s="9"/>
      <c r="H6" s="10">
        <f t="shared" si="0"/>
        <v>0</v>
      </c>
      <c r="I6" s="1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6" x14ac:dyDescent="0.25">
      <c r="A7" s="4" t="s">
        <v>188</v>
      </c>
      <c r="B7" s="4" t="s">
        <v>189</v>
      </c>
      <c r="C7" s="11"/>
      <c r="D7" s="11"/>
      <c r="E7" s="4" t="s">
        <v>190</v>
      </c>
      <c r="F7" s="9"/>
      <c r="G7" s="9"/>
      <c r="H7" s="10">
        <f t="shared" si="0"/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 x14ac:dyDescent="0.25">
      <c r="A8" s="4" t="s">
        <v>191</v>
      </c>
      <c r="B8" s="4" t="s">
        <v>192</v>
      </c>
      <c r="C8" s="11"/>
      <c r="D8" s="11"/>
      <c r="E8" s="4" t="s">
        <v>193</v>
      </c>
      <c r="F8" s="9"/>
      <c r="G8" s="9"/>
      <c r="H8" s="10">
        <f t="shared" si="0"/>
        <v>0</v>
      </c>
      <c r="I8" s="1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6" x14ac:dyDescent="0.25">
      <c r="A9" s="4" t="s">
        <v>194</v>
      </c>
      <c r="B9" s="4" t="s">
        <v>195</v>
      </c>
      <c r="C9" s="11"/>
      <c r="D9" s="11"/>
      <c r="E9" s="4" t="s">
        <v>196</v>
      </c>
      <c r="F9" s="9"/>
      <c r="G9" s="9"/>
      <c r="H9" s="10">
        <f t="shared" si="0"/>
        <v>0</v>
      </c>
      <c r="I9" s="1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6" x14ac:dyDescent="0.25">
      <c r="A10" s="4" t="s">
        <v>197</v>
      </c>
      <c r="B10" s="4" t="s">
        <v>198</v>
      </c>
      <c r="C10" s="11"/>
      <c r="D10" s="11"/>
      <c r="E10" s="4" t="s">
        <v>199</v>
      </c>
      <c r="F10" s="9"/>
      <c r="G10" s="9"/>
      <c r="H10" s="10">
        <f t="shared" si="0"/>
        <v>0</v>
      </c>
      <c r="I10" s="1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.6" x14ac:dyDescent="0.25">
      <c r="A11" s="4" t="s">
        <v>200</v>
      </c>
      <c r="B11" s="4" t="s">
        <v>201</v>
      </c>
      <c r="C11" s="11"/>
      <c r="D11" s="11"/>
      <c r="E11" s="4" t="s">
        <v>202</v>
      </c>
      <c r="F11" s="9"/>
      <c r="G11" s="9"/>
      <c r="H11" s="10">
        <f t="shared" si="0"/>
        <v>0</v>
      </c>
      <c r="I11" s="1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6" x14ac:dyDescent="0.25">
      <c r="A12" s="4" t="s">
        <v>203</v>
      </c>
      <c r="B12" s="4" t="s">
        <v>204</v>
      </c>
      <c r="C12" s="11"/>
      <c r="D12" s="11"/>
      <c r="E12" s="4" t="s">
        <v>205</v>
      </c>
      <c r="F12" s="9"/>
      <c r="G12" s="9"/>
      <c r="H12" s="10">
        <f t="shared" si="0"/>
        <v>0</v>
      </c>
      <c r="I12" s="1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.6" x14ac:dyDescent="0.25">
      <c r="A13" s="4" t="s">
        <v>206</v>
      </c>
      <c r="B13" s="4" t="s">
        <v>207</v>
      </c>
      <c r="C13" s="11"/>
      <c r="D13" s="11"/>
      <c r="E13" s="4" t="s">
        <v>208</v>
      </c>
      <c r="F13" s="9"/>
      <c r="G13" s="9"/>
      <c r="H13" s="10">
        <f t="shared" si="0"/>
        <v>0</v>
      </c>
      <c r="I13" s="1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.6" x14ac:dyDescent="0.25">
      <c r="A14" s="4" t="s">
        <v>209</v>
      </c>
      <c r="B14" s="4" t="s">
        <v>210</v>
      </c>
      <c r="C14" s="11"/>
      <c r="D14" s="11"/>
      <c r="E14" s="4" t="s">
        <v>211</v>
      </c>
      <c r="F14" s="9"/>
      <c r="G14" s="9"/>
      <c r="H14" s="10">
        <f t="shared" si="0"/>
        <v>0</v>
      </c>
      <c r="I14" s="1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8" x14ac:dyDescent="0.25">
      <c r="A15" s="4"/>
      <c r="B15" s="4"/>
      <c r="C15" s="4"/>
      <c r="D15" s="4"/>
      <c r="E15" s="4"/>
      <c r="F15" s="4"/>
      <c r="G15" s="4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7" t="s">
        <v>212</v>
      </c>
      <c r="B16" s="17"/>
      <c r="C16" s="17"/>
      <c r="D16" s="17"/>
      <c r="E16" s="17"/>
      <c r="F16" s="17"/>
      <c r="G16" s="17"/>
      <c r="H16" s="1">
        <f>SUM(H4:H14)</f>
        <v>0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I1"/>
    <mergeCell ref="A16:G16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"/>
  <sheetViews>
    <sheetView zoomScaleNormal="100" workbookViewId="0">
      <selection sqref="A1:H1"/>
    </sheetView>
  </sheetViews>
  <sheetFormatPr defaultColWidth="8.6640625" defaultRowHeight="13.2" x14ac:dyDescent="0.25"/>
  <cols>
    <col min="1" max="1" width="8" customWidth="1"/>
    <col min="2" max="2" width="34" customWidth="1"/>
    <col min="3" max="3" width="52" customWidth="1"/>
    <col min="4" max="4" width="28" customWidth="1"/>
    <col min="5" max="5" width="16" customWidth="1"/>
    <col min="6" max="6" width="14" customWidth="1"/>
    <col min="7" max="7" width="16" customWidth="1"/>
    <col min="8" max="8" width="45" customWidth="1"/>
  </cols>
  <sheetData>
    <row r="1" spans="1:26" ht="17.399999999999999" x14ac:dyDescent="0.25">
      <c r="A1" s="15" t="s">
        <v>213</v>
      </c>
      <c r="B1" s="15"/>
      <c r="C1" s="15"/>
      <c r="D1" s="15"/>
      <c r="E1" s="15"/>
      <c r="F1" s="15"/>
      <c r="G1" s="15"/>
      <c r="H1" s="1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6" x14ac:dyDescent="0.25">
      <c r="A3" s="8" t="s">
        <v>214</v>
      </c>
      <c r="B3" s="8" t="s">
        <v>215</v>
      </c>
      <c r="C3" s="8" t="s">
        <v>216</v>
      </c>
      <c r="D3" s="8" t="s">
        <v>217</v>
      </c>
      <c r="E3" s="8" t="s">
        <v>218</v>
      </c>
      <c r="F3" s="8" t="s">
        <v>35</v>
      </c>
      <c r="G3" s="8" t="s">
        <v>36</v>
      </c>
      <c r="H3" s="8" t="s">
        <v>219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8" x14ac:dyDescent="0.25">
      <c r="A4" s="4" t="s">
        <v>220</v>
      </c>
      <c r="B4" s="4" t="s">
        <v>221</v>
      </c>
      <c r="C4" s="4" t="s">
        <v>222</v>
      </c>
      <c r="D4" s="13">
        <v>0.2</v>
      </c>
      <c r="E4" s="10">
        <f>D4*'Core Pricing'!$E$20</f>
        <v>0</v>
      </c>
      <c r="F4" s="10">
        <f>E4*Instructions!$B$18</f>
        <v>0</v>
      </c>
      <c r="G4" s="10">
        <f>E4+F4</f>
        <v>0</v>
      </c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7.6" x14ac:dyDescent="0.25">
      <c r="A5" s="4" t="s">
        <v>223</v>
      </c>
      <c r="B5" s="4" t="s">
        <v>224</v>
      </c>
      <c r="C5" s="4" t="s">
        <v>225</v>
      </c>
      <c r="D5" s="13">
        <v>0.2</v>
      </c>
      <c r="E5" s="10">
        <f>D5*'Core Pricing'!$E$20</f>
        <v>0</v>
      </c>
      <c r="F5" s="10">
        <f>E5*Instructions!$B$18</f>
        <v>0</v>
      </c>
      <c r="G5" s="10">
        <f>E5+F5</f>
        <v>0</v>
      </c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8" x14ac:dyDescent="0.25">
      <c r="A6" s="4" t="s">
        <v>226</v>
      </c>
      <c r="B6" s="4" t="s">
        <v>227</v>
      </c>
      <c r="C6" s="4" t="s">
        <v>228</v>
      </c>
      <c r="D6" s="13">
        <v>0.25</v>
      </c>
      <c r="E6" s="10">
        <f>D6*'Core Pricing'!$E$20</f>
        <v>0</v>
      </c>
      <c r="F6" s="10">
        <f>E6*Instructions!$B$18</f>
        <v>0</v>
      </c>
      <c r="G6" s="10">
        <f>E6+F6</f>
        <v>0</v>
      </c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6" x14ac:dyDescent="0.25">
      <c r="A7" s="4" t="s">
        <v>229</v>
      </c>
      <c r="B7" s="4" t="s">
        <v>230</v>
      </c>
      <c r="C7" s="4" t="s">
        <v>231</v>
      </c>
      <c r="D7" s="13">
        <v>0.25</v>
      </c>
      <c r="E7" s="10">
        <f>D7*'Core Pricing'!$E$20</f>
        <v>0</v>
      </c>
      <c r="F7" s="10">
        <f>E7*Instructions!$B$18</f>
        <v>0</v>
      </c>
      <c r="G7" s="10">
        <f>E7+F7</f>
        <v>0</v>
      </c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 x14ac:dyDescent="0.25">
      <c r="A8" s="4" t="s">
        <v>232</v>
      </c>
      <c r="B8" s="4" t="s">
        <v>233</v>
      </c>
      <c r="C8" s="4" t="s">
        <v>234</v>
      </c>
      <c r="D8" s="13">
        <v>0.1</v>
      </c>
      <c r="E8" s="10">
        <f>D8*'Core Pricing'!$E$20</f>
        <v>0</v>
      </c>
      <c r="F8" s="10">
        <f>E8*Instructions!$B$18</f>
        <v>0</v>
      </c>
      <c r="G8" s="10">
        <f>E8+F8</f>
        <v>0</v>
      </c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8" x14ac:dyDescent="0.25">
      <c r="A9" s="4"/>
      <c r="B9" s="4"/>
      <c r="C9" s="4"/>
      <c r="D9" s="4"/>
      <c r="E9" s="4"/>
      <c r="F9" s="4"/>
      <c r="G9" s="4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7" t="s">
        <v>235</v>
      </c>
      <c r="B10" s="17"/>
      <c r="C10" s="17"/>
      <c r="D10" s="14">
        <f>SUM(D4:D8)</f>
        <v>1</v>
      </c>
      <c r="E10" s="1">
        <f>SUM(E4:E8)</f>
        <v>0</v>
      </c>
      <c r="F10" s="1">
        <f>SUM(F4:F8)</f>
        <v>0</v>
      </c>
      <c r="G10" s="1">
        <f>SUM(G4:G8)</f>
        <v>0</v>
      </c>
      <c r="H10" s="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">
    <mergeCell ref="A1:H1"/>
    <mergeCell ref="A10:C10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"/>
  <sheetViews>
    <sheetView topLeftCell="A3" zoomScaleNormal="100" workbookViewId="0">
      <selection sqref="A1:F1"/>
    </sheetView>
  </sheetViews>
  <sheetFormatPr defaultColWidth="8.6640625" defaultRowHeight="13.2" x14ac:dyDescent="0.25"/>
  <cols>
    <col min="1" max="1" width="8" customWidth="1"/>
    <col min="2" max="2" width="26" customWidth="1"/>
    <col min="3" max="3" width="55" customWidth="1"/>
    <col min="4" max="4" width="38" customWidth="1"/>
    <col min="5" max="5" width="44" customWidth="1"/>
    <col min="6" max="6" width="18" customWidth="1"/>
  </cols>
  <sheetData>
    <row r="1" spans="1:26" ht="17.399999999999999" x14ac:dyDescent="0.25">
      <c r="A1" s="15" t="s">
        <v>236</v>
      </c>
      <c r="B1" s="15"/>
      <c r="C1" s="15"/>
      <c r="D1" s="15"/>
      <c r="E1" s="15"/>
      <c r="F1" s="1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6" x14ac:dyDescent="0.25">
      <c r="A3" s="8" t="s">
        <v>30</v>
      </c>
      <c r="B3" s="8" t="s">
        <v>237</v>
      </c>
      <c r="C3" s="8" t="s">
        <v>238</v>
      </c>
      <c r="D3" s="8" t="s">
        <v>239</v>
      </c>
      <c r="E3" s="8" t="s">
        <v>240</v>
      </c>
      <c r="F3" s="8" t="s">
        <v>241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8" x14ac:dyDescent="0.25">
      <c r="A4" s="4" t="s">
        <v>242</v>
      </c>
      <c r="B4" s="4" t="s">
        <v>243</v>
      </c>
      <c r="C4" s="11"/>
      <c r="D4" s="11"/>
      <c r="E4" s="11"/>
      <c r="F4" s="1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 x14ac:dyDescent="0.25">
      <c r="A5" s="4" t="s">
        <v>244</v>
      </c>
      <c r="B5" s="4" t="s">
        <v>245</v>
      </c>
      <c r="C5" s="11"/>
      <c r="D5" s="11"/>
      <c r="E5" s="11"/>
      <c r="F5" s="1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8" x14ac:dyDescent="0.25">
      <c r="A6" s="4" t="s">
        <v>246</v>
      </c>
      <c r="B6" s="4" t="s">
        <v>247</v>
      </c>
      <c r="C6" s="11"/>
      <c r="D6" s="11"/>
      <c r="E6" s="11"/>
      <c r="F6" s="1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6" x14ac:dyDescent="0.25">
      <c r="A7" s="4" t="s">
        <v>248</v>
      </c>
      <c r="B7" s="4" t="s">
        <v>249</v>
      </c>
      <c r="C7" s="11"/>
      <c r="D7" s="11"/>
      <c r="E7" s="11"/>
      <c r="F7" s="1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6" x14ac:dyDescent="0.25">
      <c r="A8" s="4" t="s">
        <v>250</v>
      </c>
      <c r="B8" s="4" t="s">
        <v>251</v>
      </c>
      <c r="C8" s="11"/>
      <c r="D8" s="11"/>
      <c r="E8" s="11"/>
      <c r="F8" s="1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6" x14ac:dyDescent="0.25">
      <c r="A9" s="4" t="s">
        <v>252</v>
      </c>
      <c r="B9" s="4" t="s">
        <v>253</v>
      </c>
      <c r="C9" s="11"/>
      <c r="D9" s="11"/>
      <c r="E9" s="11"/>
      <c r="F9" s="1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6" x14ac:dyDescent="0.25">
      <c r="A10" s="4" t="s">
        <v>254</v>
      </c>
      <c r="B10" s="4" t="s">
        <v>255</v>
      </c>
      <c r="C10" s="11"/>
      <c r="D10" s="11"/>
      <c r="E10" s="11"/>
      <c r="F10" s="1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8" x14ac:dyDescent="0.25">
      <c r="A11" s="4" t="s">
        <v>256</v>
      </c>
      <c r="B11" s="4" t="s">
        <v>257</v>
      </c>
      <c r="C11" s="11"/>
      <c r="D11" s="11"/>
      <c r="E11" s="11"/>
      <c r="F11" s="1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6" x14ac:dyDescent="0.25">
      <c r="A12" s="4" t="s">
        <v>258</v>
      </c>
      <c r="B12" s="4" t="s">
        <v>259</v>
      </c>
      <c r="C12" s="11"/>
      <c r="D12" s="11"/>
      <c r="E12" s="11"/>
      <c r="F12" s="1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.6" x14ac:dyDescent="0.25">
      <c r="A13" s="4" t="s">
        <v>260</v>
      </c>
      <c r="B13" s="4" t="s">
        <v>261</v>
      </c>
      <c r="C13" s="11"/>
      <c r="D13" s="11"/>
      <c r="E13" s="11"/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8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8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8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8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8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Core Pricing</vt:lpstr>
      <vt:lpstr>Optional Items</vt:lpstr>
      <vt:lpstr>Day Rates</vt:lpstr>
      <vt:lpstr>Payment Profile</vt:lpstr>
      <vt:lpstr>Assumptions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Henry Darmang</cp:lastModifiedBy>
  <cp:revision>1</cp:revision>
  <dcterms:created xsi:type="dcterms:W3CDTF">2026-10-13T10:47:06Z</dcterms:created>
  <dcterms:modified xsi:type="dcterms:W3CDTF">2026-10-13T11:00:42Z</dcterms:modified>
</cp:coreProperties>
</file>